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6" yWindow="4056" windowWidth="21588" windowHeight="7740" activeTab="1"/>
  </bookViews>
  <sheets>
    <sheet name="Edges" sheetId="1" r:id="rId1"/>
    <sheet name="Vertices" sheetId="3" r:id="rId2"/>
    <sheet name="Do Not Delete" sheetId="4" state="hidden" r:id="rId3"/>
    <sheet name="Clusters" sheetId="5" r:id="rId4"/>
    <sheet name="Cluster Vertices" sheetId="6" r:id="rId5"/>
    <sheet name="Overall Metrics" sheetId="7" r:id="rId6"/>
    <sheet name="Misc" sheetId="2" state="hidden" r:id="rId7"/>
  </sheets>
  <definedNames>
    <definedName name="BinDivisor">'Overall Metrics'!$W$2</definedName>
    <definedName name="DynamicFilterColumnName">'Overall Metrics'!#REF!</definedName>
    <definedName name="DynamicFilterForceCalculationRange">HistogramBins[[Dynamic Filter Bin]:[Dynamic Filter Frequency]]</definedName>
    <definedName name="DynamicFilterSourceColumnRange">'Overall Metrics'!$W$4</definedName>
    <definedName name="DynamicFilterTableName">'Overall Metrics'!#REF!</definedName>
    <definedName name="NoMetricMessage">'Overall Metrics'!$W$3</definedName>
    <definedName name="NotAvailable">'Overall Metrics'!$W$2</definedName>
    <definedName name="ValidBooleansDefaultFalse">Misc!$E$2:$E$5</definedName>
    <definedName name="ValidEdgeStyles">Misc!$B$2:$B$11</definedName>
    <definedName name="ValidEdgeVisibilities">Misc!$A$2:$A$7</definedName>
    <definedName name="ValidVertexLabelPositions">Misc!$F$2:$F$19</definedName>
    <definedName name="ValidVertexShapes">Misc!$D$2:$D$23</definedName>
    <definedName name="ValidVertexVisibilities">Misc!$C$2:$C$9</definedName>
  </definedNames>
  <calcPr calcId="125725"/>
</workbook>
</file>

<file path=xl/calcChain.xml><?xml version="1.0" encoding="utf-8"?>
<calcChain xmlns="http://schemas.openxmlformats.org/spreadsheetml/2006/main">
  <c r="AM3" i="3"/>
  <c r="AM4"/>
  <c r="AM5"/>
  <c r="AM6"/>
  <c r="AM7"/>
  <c r="AM8"/>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148"/>
  <c r="AM149"/>
  <c r="AM150"/>
  <c r="AM151"/>
  <c r="AM152"/>
  <c r="AM153"/>
  <c r="AM154"/>
  <c r="AM155"/>
  <c r="AM156"/>
  <c r="AM157"/>
  <c r="AM158"/>
  <c r="AM159"/>
  <c r="AM160"/>
  <c r="AM161"/>
  <c r="AM162"/>
  <c r="AM163"/>
  <c r="AM164"/>
  <c r="AM165"/>
  <c r="AM166"/>
  <c r="AM167"/>
  <c r="AM168"/>
  <c r="AM169"/>
  <c r="AM170"/>
  <c r="AM171"/>
  <c r="AM172"/>
  <c r="AM173"/>
  <c r="AM174"/>
  <c r="AM175"/>
  <c r="AM176"/>
  <c r="AM177"/>
  <c r="AM178"/>
  <c r="AM179"/>
  <c r="AM180"/>
  <c r="AM181"/>
  <c r="AM182"/>
  <c r="AM183"/>
  <c r="AM184"/>
  <c r="AM185"/>
  <c r="AM186"/>
  <c r="AM187"/>
  <c r="AM188"/>
  <c r="AM189"/>
  <c r="AM190"/>
  <c r="AM191"/>
  <c r="AM192"/>
  <c r="AM193"/>
  <c r="AM194"/>
  <c r="AM195"/>
  <c r="AM196"/>
  <c r="AM197"/>
  <c r="AM198"/>
  <c r="AM199"/>
  <c r="AM200"/>
  <c r="AM201"/>
  <c r="AM202"/>
  <c r="AM203"/>
  <c r="AM204"/>
  <c r="AM205"/>
  <c r="AM206"/>
  <c r="AM207"/>
  <c r="AM208"/>
  <c r="AM209"/>
  <c r="AM210"/>
  <c r="AM211"/>
  <c r="AM212"/>
  <c r="AM213"/>
  <c r="AM214"/>
  <c r="AM215"/>
  <c r="AM216"/>
  <c r="AM217"/>
  <c r="AM218"/>
  <c r="AM219"/>
  <c r="AM220"/>
  <c r="AM221"/>
  <c r="AM222"/>
  <c r="AM223"/>
  <c r="AM224"/>
  <c r="AM225"/>
  <c r="AM226"/>
  <c r="AM227"/>
  <c r="AM228"/>
  <c r="AM229"/>
  <c r="AM230"/>
  <c r="AM231"/>
  <c r="AM232"/>
  <c r="AM233"/>
  <c r="AM234"/>
  <c r="AM235"/>
  <c r="AM236"/>
  <c r="AM237"/>
  <c r="AM238"/>
  <c r="AM239"/>
  <c r="AM240"/>
  <c r="AM241"/>
  <c r="AM242"/>
  <c r="AM243"/>
  <c r="AM244"/>
  <c r="AM245"/>
  <c r="AM246"/>
  <c r="AM247"/>
  <c r="AM248"/>
  <c r="AM249"/>
  <c r="AM250"/>
  <c r="AM251"/>
  <c r="AM252"/>
  <c r="AM253"/>
  <c r="AM254"/>
  <c r="AM255"/>
  <c r="AM256"/>
  <c r="AM257"/>
  <c r="AM258"/>
  <c r="AM259"/>
  <c r="AM260"/>
  <c r="AM261"/>
  <c r="AM262"/>
  <c r="AM263"/>
  <c r="AM264"/>
  <c r="AM265"/>
  <c r="AM266"/>
  <c r="AM267"/>
  <c r="AM268"/>
  <c r="AM269"/>
  <c r="AM270"/>
  <c r="AM271"/>
  <c r="AM272"/>
  <c r="AM273"/>
  <c r="AM274"/>
  <c r="AM275"/>
  <c r="AM276"/>
  <c r="AM277"/>
  <c r="AM278"/>
  <c r="AM279"/>
  <c r="AM280"/>
  <c r="AM281"/>
  <c r="AM282"/>
  <c r="AM283"/>
  <c r="AM284"/>
  <c r="AM285"/>
  <c r="AM286"/>
  <c r="AM287"/>
  <c r="AM288"/>
  <c r="AM289"/>
  <c r="AM290"/>
  <c r="AM291"/>
  <c r="AM292"/>
  <c r="AM293"/>
  <c r="AM294"/>
  <c r="AM295"/>
  <c r="AM296"/>
  <c r="AM297"/>
  <c r="AM298"/>
  <c r="AM299"/>
  <c r="AM300"/>
  <c r="AM301"/>
  <c r="AM302"/>
  <c r="AM303"/>
  <c r="AM304"/>
  <c r="AM305"/>
  <c r="AM306"/>
  <c r="AM307"/>
  <c r="AM308"/>
  <c r="AM309"/>
  <c r="AM310"/>
  <c r="AM311"/>
  <c r="AM312"/>
  <c r="AM313"/>
  <c r="AM314"/>
  <c r="AM315"/>
  <c r="AM316"/>
  <c r="AM317"/>
  <c r="AM318"/>
  <c r="AM319"/>
  <c r="AM320"/>
  <c r="AM321"/>
  <c r="AM322"/>
  <c r="AM323"/>
  <c r="AM324"/>
  <c r="AM325"/>
  <c r="AM326"/>
  <c r="AM327"/>
  <c r="AM328"/>
  <c r="AM329"/>
  <c r="AM330"/>
  <c r="AM331"/>
  <c r="AM332"/>
  <c r="AM333"/>
  <c r="AM334"/>
  <c r="AM335"/>
  <c r="AM336"/>
  <c r="AM337"/>
  <c r="AM338"/>
  <c r="AM339"/>
  <c r="AM340"/>
  <c r="AM341"/>
  <c r="AM342"/>
  <c r="AM343"/>
  <c r="AM344"/>
  <c r="AM345"/>
  <c r="AM346"/>
  <c r="AM347"/>
  <c r="AM348"/>
  <c r="AM349"/>
  <c r="AM350"/>
  <c r="AM351"/>
  <c r="AM352"/>
  <c r="AM353"/>
  <c r="AM354"/>
  <c r="AM355"/>
  <c r="AM356"/>
  <c r="AM357"/>
  <c r="AM358"/>
  <c r="AM359"/>
  <c r="AM360"/>
  <c r="AM361"/>
  <c r="AM362"/>
  <c r="AM363"/>
  <c r="AM364"/>
  <c r="AM365"/>
  <c r="AM366"/>
  <c r="AM367"/>
  <c r="AM368"/>
  <c r="AM369"/>
  <c r="AM370"/>
  <c r="AM371"/>
  <c r="AM372"/>
  <c r="AM373"/>
  <c r="AM374"/>
  <c r="AM375"/>
  <c r="AM376"/>
  <c r="AM377"/>
  <c r="AM378"/>
  <c r="AM379"/>
  <c r="AM380"/>
  <c r="AM381"/>
  <c r="AM382"/>
  <c r="AM383"/>
  <c r="AM384"/>
  <c r="AM385"/>
  <c r="AM386"/>
  <c r="AM387"/>
  <c r="AM388"/>
  <c r="AM389"/>
  <c r="AM390"/>
  <c r="AM391"/>
  <c r="AM392"/>
  <c r="AM393"/>
  <c r="AM394"/>
  <c r="AM395"/>
  <c r="AM396"/>
  <c r="AM397"/>
  <c r="AM398"/>
  <c r="AM399"/>
  <c r="AM400"/>
  <c r="AM401"/>
  <c r="AM402"/>
  <c r="AM403"/>
  <c r="AM404"/>
  <c r="AM405"/>
  <c r="AM406"/>
  <c r="AM407"/>
  <c r="AM408"/>
  <c r="AM409"/>
  <c r="AM410"/>
  <c r="AM411"/>
  <c r="AM412"/>
  <c r="AM413"/>
  <c r="AM414"/>
  <c r="AM415"/>
  <c r="AM416"/>
  <c r="AM417"/>
  <c r="AM418"/>
  <c r="AM419"/>
  <c r="AM420"/>
  <c r="AM421"/>
  <c r="AM422"/>
  <c r="AM423"/>
  <c r="AM424"/>
  <c r="AM425"/>
  <c r="AM426"/>
  <c r="AM427"/>
  <c r="AM428"/>
  <c r="AM429"/>
  <c r="AM430"/>
  <c r="AM431"/>
  <c r="AM432"/>
  <c r="AM433"/>
  <c r="AM434"/>
  <c r="AM435"/>
  <c r="AM436"/>
  <c r="AM437"/>
  <c r="AM438"/>
  <c r="AM439"/>
  <c r="AM440"/>
  <c r="AM441"/>
  <c r="AM442"/>
  <c r="AM443"/>
  <c r="AM444"/>
  <c r="AM445"/>
  <c r="AM446"/>
  <c r="AM447"/>
  <c r="AM448"/>
  <c r="AM449"/>
  <c r="AM450"/>
  <c r="AM451"/>
  <c r="AM452"/>
  <c r="AM453"/>
  <c r="AM454"/>
  <c r="AM455"/>
  <c r="AM456"/>
  <c r="AM457"/>
  <c r="B120" i="7"/>
  <c r="B119"/>
  <c r="Q45"/>
  <c r="R45" s="1"/>
  <c r="Q2"/>
  <c r="B117" s="1"/>
  <c r="B106"/>
  <c r="B105"/>
  <c r="O45"/>
  <c r="P45" s="1"/>
  <c r="O2"/>
  <c r="B103" s="1"/>
  <c r="B92"/>
  <c r="B91"/>
  <c r="M45"/>
  <c r="N45" s="1"/>
  <c r="M2"/>
  <c r="B89" s="1"/>
  <c r="B78"/>
  <c r="B77"/>
  <c r="K45"/>
  <c r="L45" s="1"/>
  <c r="K2"/>
  <c r="B75" s="1"/>
  <c r="B64"/>
  <c r="B63"/>
  <c r="I45"/>
  <c r="J45" s="1"/>
  <c r="I2"/>
  <c r="B61" s="1"/>
  <c r="B50"/>
  <c r="B49"/>
  <c r="G45"/>
  <c r="H45" s="1"/>
  <c r="G2"/>
  <c r="B47" s="1"/>
  <c r="B34"/>
  <c r="B33"/>
  <c r="B36"/>
  <c r="B35"/>
  <c r="S45"/>
  <c r="S2"/>
  <c r="B48" l="1"/>
  <c r="B118"/>
  <c r="B104"/>
  <c r="B90"/>
  <c r="B76"/>
  <c r="B62"/>
  <c r="W2"/>
  <c r="E45"/>
  <c r="F45" s="1"/>
  <c r="E2"/>
  <c r="T45"/>
  <c r="Q3" l="1"/>
  <c r="Q4" s="1"/>
  <c r="R3" s="1"/>
  <c r="S3"/>
  <c r="M3"/>
  <c r="N2" s="1"/>
  <c r="O3"/>
  <c r="I3"/>
  <c r="K3"/>
  <c r="E3"/>
  <c r="E4" s="1"/>
  <c r="F3" s="1"/>
  <c r="G3"/>
  <c r="T2"/>
  <c r="R2" l="1"/>
  <c r="S4"/>
  <c r="Q5"/>
  <c r="R4" s="1"/>
  <c r="O4"/>
  <c r="P2"/>
  <c r="M4"/>
  <c r="M5" s="1"/>
  <c r="M6" s="1"/>
  <c r="M7" s="1"/>
  <c r="M8" s="1"/>
  <c r="M9" s="1"/>
  <c r="M10" s="1"/>
  <c r="M11" s="1"/>
  <c r="M12" s="1"/>
  <c r="M13" s="1"/>
  <c r="M14" s="1"/>
  <c r="M15" s="1"/>
  <c r="M16" s="1"/>
  <c r="M17" s="1"/>
  <c r="M18" s="1"/>
  <c r="M19" s="1"/>
  <c r="M20" s="1"/>
  <c r="M21" s="1"/>
  <c r="M22" s="1"/>
  <c r="M23" s="1"/>
  <c r="M24" s="1"/>
  <c r="M25" s="1"/>
  <c r="M26" s="1"/>
  <c r="M27" s="1"/>
  <c r="M28" s="1"/>
  <c r="M29" s="1"/>
  <c r="M30" s="1"/>
  <c r="M31" s="1"/>
  <c r="M32" s="1"/>
  <c r="M33" s="1"/>
  <c r="M34" s="1"/>
  <c r="M35" s="1"/>
  <c r="M36" s="1"/>
  <c r="M37" s="1"/>
  <c r="M38" s="1"/>
  <c r="M39" s="1"/>
  <c r="M40" s="1"/>
  <c r="M41" s="1"/>
  <c r="M42" s="1"/>
  <c r="M43" s="1"/>
  <c r="M44" s="1"/>
  <c r="J2"/>
  <c r="K4"/>
  <c r="L2"/>
  <c r="I4"/>
  <c r="I5" s="1"/>
  <c r="F2"/>
  <c r="G4"/>
  <c r="H2"/>
  <c r="E5"/>
  <c r="F4" s="1"/>
  <c r="T3"/>
  <c r="S5" l="1"/>
  <c r="N3"/>
  <c r="Q6"/>
  <c r="R5" s="1"/>
  <c r="J3"/>
  <c r="O5"/>
  <c r="P3"/>
  <c r="N4"/>
  <c r="N5"/>
  <c r="N6"/>
  <c r="K5"/>
  <c r="L3"/>
  <c r="I6"/>
  <c r="J5" s="1"/>
  <c r="J4"/>
  <c r="G5"/>
  <c r="H3"/>
  <c r="E6"/>
  <c r="F5" s="1"/>
  <c r="T4"/>
  <c r="S6" l="1"/>
  <c r="Q7"/>
  <c r="R6" s="1"/>
  <c r="O6"/>
  <c r="P4"/>
  <c r="N7"/>
  <c r="K6"/>
  <c r="L4"/>
  <c r="I7"/>
  <c r="J6" s="1"/>
  <c r="G6"/>
  <c r="H4"/>
  <c r="E7"/>
  <c r="F6" s="1"/>
  <c r="T5"/>
  <c r="S7" l="1"/>
  <c r="Q8"/>
  <c r="O7"/>
  <c r="P5"/>
  <c r="N8"/>
  <c r="K7"/>
  <c r="L6" s="1"/>
  <c r="L5"/>
  <c r="I8"/>
  <c r="G7"/>
  <c r="H6" s="1"/>
  <c r="H5"/>
  <c r="E8"/>
  <c r="F7" s="1"/>
  <c r="T6"/>
  <c r="S8" l="1"/>
  <c r="Q9"/>
  <c r="R7"/>
  <c r="O8"/>
  <c r="P6"/>
  <c r="N9"/>
  <c r="K8"/>
  <c r="L7" s="1"/>
  <c r="I9"/>
  <c r="J8" s="1"/>
  <c r="J7"/>
  <c r="G8"/>
  <c r="E9"/>
  <c r="F8" s="1"/>
  <c r="T7"/>
  <c r="S9" l="1"/>
  <c r="Q10"/>
  <c r="R9" s="1"/>
  <c r="R8"/>
  <c r="O9"/>
  <c r="P8" s="1"/>
  <c r="P7"/>
  <c r="N10"/>
  <c r="K9"/>
  <c r="L8" s="1"/>
  <c r="I10"/>
  <c r="J9" s="1"/>
  <c r="G9"/>
  <c r="H8" s="1"/>
  <c r="H7"/>
  <c r="E10"/>
  <c r="F9" s="1"/>
  <c r="T8"/>
  <c r="S10" l="1"/>
  <c r="Q11"/>
  <c r="R10" s="1"/>
  <c r="O10"/>
  <c r="P9" s="1"/>
  <c r="N11"/>
  <c r="K10"/>
  <c r="L9" s="1"/>
  <c r="I11"/>
  <c r="J10" s="1"/>
  <c r="G10"/>
  <c r="H9" s="1"/>
  <c r="E11"/>
  <c r="F10" s="1"/>
  <c r="T9"/>
  <c r="S11" l="1"/>
  <c r="Q12"/>
  <c r="R11" s="1"/>
  <c r="O11"/>
  <c r="P10" s="1"/>
  <c r="N12"/>
  <c r="K11"/>
  <c r="L10" s="1"/>
  <c r="I12"/>
  <c r="J11" s="1"/>
  <c r="G11"/>
  <c r="H10" s="1"/>
  <c r="E12"/>
  <c r="F11" s="1"/>
  <c r="T10"/>
  <c r="S12" l="1"/>
  <c r="Q13"/>
  <c r="R12" s="1"/>
  <c r="O12"/>
  <c r="P11" s="1"/>
  <c r="N13"/>
  <c r="K12"/>
  <c r="L11" s="1"/>
  <c r="I13"/>
  <c r="J12" s="1"/>
  <c r="G12"/>
  <c r="H11" s="1"/>
  <c r="E13"/>
  <c r="F12" s="1"/>
  <c r="T11"/>
  <c r="S13" l="1"/>
  <c r="Q14"/>
  <c r="R13" s="1"/>
  <c r="O13"/>
  <c r="P12" s="1"/>
  <c r="N14"/>
  <c r="K13"/>
  <c r="L12" s="1"/>
  <c r="I14"/>
  <c r="J13" s="1"/>
  <c r="G13"/>
  <c r="H12" s="1"/>
  <c r="E14"/>
  <c r="F13" s="1"/>
  <c r="T12"/>
  <c r="S14" l="1"/>
  <c r="Q15"/>
  <c r="O14"/>
  <c r="P13" s="1"/>
  <c r="N15"/>
  <c r="K14"/>
  <c r="L13" s="1"/>
  <c r="I15"/>
  <c r="J14" s="1"/>
  <c r="G14"/>
  <c r="H13" s="1"/>
  <c r="E15"/>
  <c r="F14" s="1"/>
  <c r="T13"/>
  <c r="S15" l="1"/>
  <c r="Q16"/>
  <c r="R15" s="1"/>
  <c r="R14"/>
  <c r="O15"/>
  <c r="P14" s="1"/>
  <c r="N16"/>
  <c r="K15"/>
  <c r="L14" s="1"/>
  <c r="I16"/>
  <c r="J15" s="1"/>
  <c r="G15"/>
  <c r="H14" s="1"/>
  <c r="E16"/>
  <c r="F15" s="1"/>
  <c r="T14"/>
  <c r="S16" l="1"/>
  <c r="Q17"/>
  <c r="O16"/>
  <c r="P15" s="1"/>
  <c r="N17"/>
  <c r="K16"/>
  <c r="L15" s="1"/>
  <c r="I17"/>
  <c r="J16" s="1"/>
  <c r="G16"/>
  <c r="H15" s="1"/>
  <c r="E17"/>
  <c r="F16" s="1"/>
  <c r="T15"/>
  <c r="S17" l="1"/>
  <c r="Q18"/>
  <c r="R16"/>
  <c r="O17"/>
  <c r="P16" s="1"/>
  <c r="N18"/>
  <c r="K17"/>
  <c r="L16" s="1"/>
  <c r="I18"/>
  <c r="J17" s="1"/>
  <c r="G17"/>
  <c r="H16" s="1"/>
  <c r="E18"/>
  <c r="F17" s="1"/>
  <c r="T16"/>
  <c r="S18" l="1"/>
  <c r="Q19"/>
  <c r="R18" s="1"/>
  <c r="R17"/>
  <c r="O18"/>
  <c r="P17" s="1"/>
  <c r="N19"/>
  <c r="K18"/>
  <c r="L17" s="1"/>
  <c r="I19"/>
  <c r="J18" s="1"/>
  <c r="G18"/>
  <c r="H17" s="1"/>
  <c r="E19"/>
  <c r="F18" s="1"/>
  <c r="T17"/>
  <c r="S19" l="1"/>
  <c r="Q20"/>
  <c r="R19" s="1"/>
  <c r="O19"/>
  <c r="P18" s="1"/>
  <c r="N20"/>
  <c r="K19"/>
  <c r="L18" s="1"/>
  <c r="I20"/>
  <c r="J19" s="1"/>
  <c r="G19"/>
  <c r="H18" s="1"/>
  <c r="E20"/>
  <c r="F19" s="1"/>
  <c r="T18"/>
  <c r="S20" l="1"/>
  <c r="Q21"/>
  <c r="R20" s="1"/>
  <c r="O20"/>
  <c r="P19" s="1"/>
  <c r="N21"/>
  <c r="K20"/>
  <c r="L19" s="1"/>
  <c r="I21"/>
  <c r="J20" s="1"/>
  <c r="G20"/>
  <c r="H19" s="1"/>
  <c r="E21"/>
  <c r="F20" s="1"/>
  <c r="T19"/>
  <c r="S21" l="1"/>
  <c r="Q22"/>
  <c r="R21" s="1"/>
  <c r="O21"/>
  <c r="P20" s="1"/>
  <c r="N22"/>
  <c r="K21"/>
  <c r="L20" s="1"/>
  <c r="I22"/>
  <c r="J21" s="1"/>
  <c r="G21"/>
  <c r="H20" s="1"/>
  <c r="E22"/>
  <c r="F21" s="1"/>
  <c r="T20"/>
  <c r="S22" l="1"/>
  <c r="Q23"/>
  <c r="R22" s="1"/>
  <c r="O22"/>
  <c r="P21" s="1"/>
  <c r="N23"/>
  <c r="K22"/>
  <c r="L21" s="1"/>
  <c r="I23"/>
  <c r="J22" s="1"/>
  <c r="G22"/>
  <c r="H21" s="1"/>
  <c r="E23"/>
  <c r="F22" s="1"/>
  <c r="T21"/>
  <c r="S23" l="1"/>
  <c r="Q24"/>
  <c r="R23" s="1"/>
  <c r="O23"/>
  <c r="P22" s="1"/>
  <c r="N24"/>
  <c r="K23"/>
  <c r="L22" s="1"/>
  <c r="I24"/>
  <c r="J23" s="1"/>
  <c r="G23"/>
  <c r="H22" s="1"/>
  <c r="E24"/>
  <c r="F23" s="1"/>
  <c r="T22"/>
  <c r="S24" l="1"/>
  <c r="Q25"/>
  <c r="R24" s="1"/>
  <c r="O24"/>
  <c r="P23" s="1"/>
  <c r="N25"/>
  <c r="K24"/>
  <c r="L23" s="1"/>
  <c r="I25"/>
  <c r="J24" s="1"/>
  <c r="G24"/>
  <c r="H23" s="1"/>
  <c r="E25"/>
  <c r="F24" s="1"/>
  <c r="T23"/>
  <c r="S25" l="1"/>
  <c r="Q26"/>
  <c r="R25" s="1"/>
  <c r="O25"/>
  <c r="P24" s="1"/>
  <c r="N26"/>
  <c r="K25"/>
  <c r="L24" s="1"/>
  <c r="I26"/>
  <c r="J25" s="1"/>
  <c r="G25"/>
  <c r="H24" s="1"/>
  <c r="E26"/>
  <c r="F25" s="1"/>
  <c r="T24"/>
  <c r="S26" l="1"/>
  <c r="Q27"/>
  <c r="R26" s="1"/>
  <c r="O26"/>
  <c r="P25" s="1"/>
  <c r="N27"/>
  <c r="K26"/>
  <c r="L25" s="1"/>
  <c r="I27"/>
  <c r="J26" s="1"/>
  <c r="G26"/>
  <c r="H25" s="1"/>
  <c r="E27"/>
  <c r="F26" s="1"/>
  <c r="T25"/>
  <c r="S27" l="1"/>
  <c r="Q28"/>
  <c r="R27" s="1"/>
  <c r="O27"/>
  <c r="P26" s="1"/>
  <c r="N28"/>
  <c r="K27"/>
  <c r="L26" s="1"/>
  <c r="I28"/>
  <c r="J27" s="1"/>
  <c r="G27"/>
  <c r="H26" s="1"/>
  <c r="E28"/>
  <c r="F27" s="1"/>
  <c r="T26"/>
  <c r="S28" l="1"/>
  <c r="Q29"/>
  <c r="R28" s="1"/>
  <c r="O28"/>
  <c r="P27" s="1"/>
  <c r="N29"/>
  <c r="K28"/>
  <c r="L27" s="1"/>
  <c r="I29"/>
  <c r="J28" s="1"/>
  <c r="G28"/>
  <c r="H27" s="1"/>
  <c r="E29"/>
  <c r="F28" s="1"/>
  <c r="T27"/>
  <c r="S29" l="1"/>
  <c r="Q30"/>
  <c r="O29"/>
  <c r="P28" s="1"/>
  <c r="N30"/>
  <c r="K29"/>
  <c r="L28" s="1"/>
  <c r="I30"/>
  <c r="J29" s="1"/>
  <c r="G29"/>
  <c r="H28" s="1"/>
  <c r="E30"/>
  <c r="F29" s="1"/>
  <c r="T28"/>
  <c r="S30" l="1"/>
  <c r="Q31"/>
  <c r="R30" s="1"/>
  <c r="R29"/>
  <c r="O30"/>
  <c r="P29" s="1"/>
  <c r="N31"/>
  <c r="K30"/>
  <c r="L29" s="1"/>
  <c r="I31"/>
  <c r="J30" s="1"/>
  <c r="G30"/>
  <c r="H29" s="1"/>
  <c r="E31"/>
  <c r="F30" s="1"/>
  <c r="T29"/>
  <c r="S31" l="1"/>
  <c r="Q32"/>
  <c r="R31" s="1"/>
  <c r="O31"/>
  <c r="P30" s="1"/>
  <c r="N32"/>
  <c r="K31"/>
  <c r="L30" s="1"/>
  <c r="I32"/>
  <c r="J31" s="1"/>
  <c r="G31"/>
  <c r="H30" s="1"/>
  <c r="E32"/>
  <c r="F31" s="1"/>
  <c r="T30"/>
  <c r="S32" l="1"/>
  <c r="Q33"/>
  <c r="O32"/>
  <c r="P31" s="1"/>
  <c r="N33"/>
  <c r="K32"/>
  <c r="L31" s="1"/>
  <c r="I33"/>
  <c r="J32" s="1"/>
  <c r="G32"/>
  <c r="H31" s="1"/>
  <c r="E33"/>
  <c r="F32" s="1"/>
  <c r="T31"/>
  <c r="S33" l="1"/>
  <c r="Q34"/>
  <c r="R33" s="1"/>
  <c r="R32"/>
  <c r="O33"/>
  <c r="P32" s="1"/>
  <c r="N34"/>
  <c r="K33"/>
  <c r="L32" s="1"/>
  <c r="I34"/>
  <c r="J33" s="1"/>
  <c r="G33"/>
  <c r="H32" s="1"/>
  <c r="E34"/>
  <c r="F33" s="1"/>
  <c r="T32"/>
  <c r="S34" l="1"/>
  <c r="Q35"/>
  <c r="R34" s="1"/>
  <c r="O34"/>
  <c r="P33" s="1"/>
  <c r="N35"/>
  <c r="K34"/>
  <c r="L33" s="1"/>
  <c r="I35"/>
  <c r="J34" s="1"/>
  <c r="G34"/>
  <c r="H33" s="1"/>
  <c r="E35"/>
  <c r="F34" s="1"/>
  <c r="T33"/>
  <c r="S35" l="1"/>
  <c r="Q36"/>
  <c r="R35" s="1"/>
  <c r="O35"/>
  <c r="P34" s="1"/>
  <c r="N36"/>
  <c r="K35"/>
  <c r="L34" s="1"/>
  <c r="I36"/>
  <c r="J35" s="1"/>
  <c r="G35"/>
  <c r="H34" s="1"/>
  <c r="E36"/>
  <c r="F35" s="1"/>
  <c r="T34"/>
  <c r="S36" l="1"/>
  <c r="Q37"/>
  <c r="R36" s="1"/>
  <c r="O36"/>
  <c r="P35" s="1"/>
  <c r="N37"/>
  <c r="K36"/>
  <c r="L35" s="1"/>
  <c r="I37"/>
  <c r="J36" s="1"/>
  <c r="G36"/>
  <c r="H35" s="1"/>
  <c r="E37"/>
  <c r="F36" s="1"/>
  <c r="T35"/>
  <c r="S37" l="1"/>
  <c r="Q38"/>
  <c r="R37" s="1"/>
  <c r="O37"/>
  <c r="P36" s="1"/>
  <c r="N38"/>
  <c r="K37"/>
  <c r="L36" s="1"/>
  <c r="I38"/>
  <c r="J37" s="1"/>
  <c r="G37"/>
  <c r="H36" s="1"/>
  <c r="E38"/>
  <c r="F37" s="1"/>
  <c r="T36"/>
  <c r="S38" l="1"/>
  <c r="Q39"/>
  <c r="R38" s="1"/>
  <c r="O38"/>
  <c r="P37" s="1"/>
  <c r="N39"/>
  <c r="K38"/>
  <c r="L37" s="1"/>
  <c r="I39"/>
  <c r="J38" s="1"/>
  <c r="G38"/>
  <c r="H37" s="1"/>
  <c r="E39"/>
  <c r="F38" s="1"/>
  <c r="T37"/>
  <c r="S39" l="1"/>
  <c r="Q40"/>
  <c r="R39" s="1"/>
  <c r="O39"/>
  <c r="P38" s="1"/>
  <c r="N40"/>
  <c r="K39"/>
  <c r="L38" s="1"/>
  <c r="I40"/>
  <c r="J39" s="1"/>
  <c r="G39"/>
  <c r="H38" s="1"/>
  <c r="E40"/>
  <c r="F39" s="1"/>
  <c r="T38"/>
  <c r="S40" l="1"/>
  <c r="Q41"/>
  <c r="R40" s="1"/>
  <c r="O40"/>
  <c r="P39" s="1"/>
  <c r="N41"/>
  <c r="K40"/>
  <c r="L39" s="1"/>
  <c r="I41"/>
  <c r="J40" s="1"/>
  <c r="G40"/>
  <c r="H39" s="1"/>
  <c r="E41"/>
  <c r="F40" s="1"/>
  <c r="T39"/>
  <c r="S41" l="1"/>
  <c r="Q42"/>
  <c r="R41" s="1"/>
  <c r="O41"/>
  <c r="P40" s="1"/>
  <c r="N42"/>
  <c r="K41"/>
  <c r="L40" s="1"/>
  <c r="I42"/>
  <c r="J41" s="1"/>
  <c r="G41"/>
  <c r="H40" s="1"/>
  <c r="E42"/>
  <c r="F41" s="1"/>
  <c r="T40"/>
  <c r="S42" l="1"/>
  <c r="Q43"/>
  <c r="R42" s="1"/>
  <c r="O42"/>
  <c r="P41" s="1"/>
  <c r="N43"/>
  <c r="N44"/>
  <c r="K42"/>
  <c r="L41" s="1"/>
  <c r="I43"/>
  <c r="J42" s="1"/>
  <c r="G42"/>
  <c r="H41" s="1"/>
  <c r="E43"/>
  <c r="F42" s="1"/>
  <c r="T41"/>
  <c r="S43" l="1"/>
  <c r="Q44"/>
  <c r="R44" s="1"/>
  <c r="O43"/>
  <c r="P42" s="1"/>
  <c r="K43"/>
  <c r="L42" s="1"/>
  <c r="I44"/>
  <c r="J44" s="1"/>
  <c r="G43"/>
  <c r="H42" s="1"/>
  <c r="E44"/>
  <c r="F44" s="1"/>
  <c r="T42"/>
  <c r="R43" l="1"/>
  <c r="S44"/>
  <c r="O44"/>
  <c r="P44" s="1"/>
  <c r="K44"/>
  <c r="L44" s="1"/>
  <c r="J43"/>
  <c r="G44"/>
  <c r="H44" s="1"/>
  <c r="F43"/>
  <c r="T44"/>
  <c r="P43" l="1"/>
  <c r="L43"/>
  <c r="H43"/>
  <c r="T43"/>
</calcChain>
</file>

<file path=xl/comments1.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B2" author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C2" author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text>
        <r>
          <rPr>
            <b/>
            <sz val="8"/>
            <color indexed="81"/>
            <rFont val="Tahoma"/>
            <family val="2"/>
          </rPr>
          <t xml:space="preserve">Edge Width
</t>
        </r>
        <r>
          <rPr>
            <sz val="8"/>
            <color indexed="81"/>
            <rFont val="Tahoma"/>
            <family val="2"/>
          </rPr>
          <t xml:space="preserve">
Enter an optional edge width between 1 and 10.</t>
        </r>
      </text>
    </comment>
    <comment ref="E2" authorId="1">
      <text>
        <r>
          <rPr>
            <b/>
            <sz val="8"/>
            <color indexed="81"/>
            <rFont val="Tahoma"/>
            <family val="2"/>
          </rPr>
          <t>Edge Style</t>
        </r>
        <r>
          <rPr>
            <b/>
            <sz val="9"/>
            <color indexed="81"/>
            <rFont val="Tahoma"/>
            <charset val="1"/>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Read the edge into the graph and show it.  This is the default.
</t>
        </r>
        <r>
          <rPr>
            <b/>
            <sz val="8"/>
            <color indexed="81"/>
            <rFont val="Tahoma"/>
            <family val="2"/>
          </rPr>
          <t>Skip</t>
        </r>
        <r>
          <rPr>
            <sz val="8"/>
            <color indexed="81"/>
            <rFont val="Tahoma"/>
            <family val="2"/>
          </rPr>
          <t xml:space="preserve">
Skip the edge row.  Do not read it into the graph.
</t>
        </r>
        <r>
          <rPr>
            <b/>
            <sz val="8"/>
            <color indexed="81"/>
            <rFont val="Tahoma"/>
            <family val="2"/>
          </rPr>
          <t>Hide</t>
        </r>
        <r>
          <rPr>
            <sz val="8"/>
            <color indexed="81"/>
            <rFont val="Tahoma"/>
            <family val="2"/>
          </rPr>
          <t xml:space="preserve">
Read the edge into the graph but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0">
      <text>
        <r>
          <rPr>
            <b/>
            <sz val="8"/>
            <color indexed="81"/>
            <rFont val="Tahoma"/>
            <family val="2"/>
          </rPr>
          <t xml:space="preserve">Edge ID
</t>
        </r>
        <r>
          <rPr>
            <sz val="8"/>
            <color indexed="81"/>
            <rFont val="Tahoma"/>
            <family val="2"/>
          </rPr>
          <t>This is a unique ID that gets filled in automatically.  Do not edit this column.</t>
        </r>
      </text>
    </comment>
    <comment ref="K2" author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s>
  <commentList>
    <comment ref="A2" author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Images</t>
        </r>
        <r>
          <rPr>
            <sz val="8"/>
            <color indexed="81"/>
            <rFont val="Tahoma"/>
            <family val="2"/>
          </rPr>
          <t xml:space="preserve">
See the Images worksheet for details on showing vertices as images.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C2" authorId="0">
      <text>
        <r>
          <rPr>
            <b/>
            <sz val="8"/>
            <color indexed="81"/>
            <rFont val="Tahoma"/>
            <family val="2"/>
          </rPr>
          <t xml:space="preserve">Vertex In-Degree
</t>
        </r>
        <r>
          <rPr>
            <sz val="8"/>
            <color indexed="81"/>
            <rFont val="Tahoma"/>
            <family val="2"/>
          </rPr>
          <t xml:space="preserve">This and other graph metrics can be computed with the Graph Metrics button in the Analysis group in the NodeXL Ribbon tab.
</t>
        </r>
      </text>
    </comment>
    <comment ref="D2" authorId="0">
      <text>
        <r>
          <rPr>
            <b/>
            <sz val="8"/>
            <color indexed="81"/>
            <rFont val="Tahoma"/>
            <family val="2"/>
          </rPr>
          <t xml:space="preserve">Vertex Out-Degree
</t>
        </r>
        <r>
          <rPr>
            <sz val="8"/>
            <color indexed="81"/>
            <rFont val="Tahoma"/>
            <family val="2"/>
          </rPr>
          <t xml:space="preserve">This and other graph metrics can be computed with the Graph Metrics button in the Analysis group in the NodeXL Ribbon tab.
</t>
        </r>
      </text>
    </comment>
    <comment ref="E2" authorId="0">
      <text>
        <r>
          <rPr>
            <b/>
            <sz val="8"/>
            <color indexed="81"/>
            <rFont val="Tahoma"/>
            <family val="2"/>
          </rPr>
          <t xml:space="preserve">Vertex Betweenness Centrality
</t>
        </r>
        <r>
          <rPr>
            <sz val="8"/>
            <color indexed="81"/>
            <rFont val="Tahoma"/>
            <family val="2"/>
          </rPr>
          <t xml:space="preserve">This and other graph metrics can be computed with the Graph Metrics button in the Analysis group in the NodeXL Ribbon tab.
</t>
        </r>
      </text>
    </comment>
    <comment ref="F2" authorId="0">
      <text>
        <r>
          <rPr>
            <b/>
            <sz val="8"/>
            <color indexed="81"/>
            <rFont val="Tahoma"/>
            <family val="2"/>
          </rPr>
          <t xml:space="preserve">Vertex Closeness Centrality
</t>
        </r>
        <r>
          <rPr>
            <sz val="8"/>
            <color indexed="81"/>
            <rFont val="Tahoma"/>
            <family val="2"/>
          </rPr>
          <t xml:space="preserve">This and other graph metrics can be computed with the Graph Metrics button in the Analysis group in the NodeXL Ribbon tab.
</t>
        </r>
      </text>
    </comment>
    <comment ref="G2" authorId="0">
      <text>
        <r>
          <rPr>
            <b/>
            <sz val="8"/>
            <color indexed="81"/>
            <rFont val="Tahoma"/>
            <family val="2"/>
          </rPr>
          <t xml:space="preserve">Vertex Eigenvector Centrality
</t>
        </r>
        <r>
          <rPr>
            <sz val="8"/>
            <color indexed="81"/>
            <rFont val="Tahoma"/>
            <family val="2"/>
          </rPr>
          <t xml:space="preserve">This and other graph metrics can be computed with the Graph Metrics button in the Analysis group in the NodeXL Ribbon tab.
</t>
        </r>
      </text>
    </comment>
    <comment ref="H2" authorId="0">
      <text>
        <r>
          <rPr>
            <b/>
            <sz val="8"/>
            <color indexed="81"/>
            <rFont val="Tahoma"/>
            <family val="2"/>
          </rPr>
          <t xml:space="preserve">Vertex Clustering Coefficient
</t>
        </r>
        <r>
          <rPr>
            <sz val="8"/>
            <color indexed="81"/>
            <rFont val="Tahoma"/>
            <family val="2"/>
          </rPr>
          <t xml:space="preserve">This and other graph metrics can be computed with the Graph Metrics button in the Analysis group in the NodeXL Ribbon tab.
</t>
        </r>
      </text>
    </comment>
    <comment ref="I2" author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J2" author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K2" authorId="0">
      <text>
        <r>
          <rPr>
            <b/>
            <sz val="8"/>
            <color indexed="81"/>
            <rFont val="Tahoma"/>
            <family val="2"/>
          </rPr>
          <t xml:space="preserve">Vertex Size
</t>
        </r>
        <r>
          <rPr>
            <sz val="8"/>
            <color indexed="81"/>
            <rFont val="Tahoma"/>
            <family val="2"/>
          </rPr>
          <t xml:space="preserve">
Enter an optional vertex size between 1 and 100.</t>
        </r>
      </text>
    </comment>
    <comment ref="L2" author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M2" authorId="0">
      <text>
        <r>
          <rPr>
            <b/>
            <sz val="8"/>
            <color indexed="81"/>
            <rFont val="Tahoma"/>
            <family val="2"/>
          </rPr>
          <t>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N2" author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If the vertex is part of an edge, show it.  Otherwise, ignore the vertex row.  This is the default.
</t>
        </r>
        <r>
          <rPr>
            <b/>
            <sz val="8"/>
            <color indexed="81"/>
            <rFont val="Tahoma"/>
            <family val="2"/>
          </rPr>
          <t>Skip</t>
        </r>
        <r>
          <rPr>
            <sz val="8"/>
            <color indexed="81"/>
            <rFont val="Tahoma"/>
            <family val="2"/>
          </rPr>
          <t xml:space="preserve">
Skip the vertex row and any edge rows that use the vertex.  Do not read them into the graph.
</t>
        </r>
        <r>
          <rPr>
            <b/>
            <sz val="8"/>
            <color indexed="81"/>
            <rFont val="Tahoma"/>
            <family val="2"/>
          </rPr>
          <t>Hide</t>
        </r>
        <r>
          <rPr>
            <sz val="8"/>
            <color indexed="81"/>
            <rFont val="Tahoma"/>
            <family val="2"/>
          </rPr>
          <t xml:space="preserve">
If the vertex is part of an edge, hide the vertex and its edges.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O2" author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P2" author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Q2" authorId="1">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S2" authorId="0">
      <text>
        <r>
          <rPr>
            <b/>
            <sz val="8"/>
            <color indexed="81"/>
            <rFont val="Tahoma"/>
            <family val="2"/>
          </rPr>
          <t xml:space="preserve">Vertex Tooltip
</t>
        </r>
        <r>
          <rPr>
            <sz val="8"/>
            <color indexed="81"/>
            <rFont val="Tahoma"/>
            <family val="2"/>
          </rPr>
          <t xml:space="preserve">
Enter optional text that will pop up when the mouse is hovered over the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T2" author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This is ignored if the Fruchterman-Reingold, Harel-Koren Fast Multiscale,  Polar, Sugiyama, or Random Layout is selected.
</t>
        </r>
      </text>
    </comment>
    <comment ref="U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V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W2" author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X2" author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Y2" author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Z2" author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B2" author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s>
  <commentList>
    <comment ref="A1" authorId="0">
      <text>
        <r>
          <rPr>
            <b/>
            <sz val="8"/>
            <color indexed="81"/>
            <rFont val="Tahoma"/>
            <family val="2"/>
          </rPr>
          <t>Cluster Name</t>
        </r>
        <r>
          <rPr>
            <sz val="8"/>
            <color indexed="81"/>
            <rFont val="Tahoma"/>
            <family val="2"/>
          </rPr>
          <t xml:space="preserve">
Enter the name of the cluster.
</t>
        </r>
        <r>
          <rPr>
            <u/>
            <sz val="8"/>
            <color indexed="81"/>
            <rFont val="Tahoma"/>
            <family val="2"/>
          </rPr>
          <t>Worksheet Overview</t>
        </r>
        <r>
          <rPr>
            <sz val="8"/>
            <color indexed="81"/>
            <rFont val="Tahoma"/>
            <family val="2"/>
          </rPr>
          <t xml:space="preserve">
A cluster is a group of related vertices.  Clusters are indicated by vertex color and shape when the workbook is read into the graph.  All the vertices in one cluster might be red disks, for example.
You can automatically partition the graph into clusters by clicking the Find Clusters button on the NodeXL tab in the Excel Ribbon.  Automatic clustering uses the algorithm outlined in "Finding Community Structure in Mega-scale Social Networks," by Ken Wakita and Toshiyuki Tsurumi.
You can also enter the cluster information manually.  To enter the information manually, you must enter one row on this worksheet for each cluster, then indicate which vertices are in which clusters by filling in the Cluster Vertices worksheet.
When clusters are read into the workbook, the Color and Shape columns on the Vertices worksheet are ignored.</t>
        </r>
      </text>
    </comment>
    <comment ref="B1" authorId="0">
      <text>
        <r>
          <rPr>
            <b/>
            <sz val="8"/>
            <color indexed="81"/>
            <rFont val="Tahoma"/>
            <family val="2"/>
          </rPr>
          <t xml:space="preserve">Vertex Color
</t>
        </r>
        <r>
          <rPr>
            <sz val="8"/>
            <color indexed="81"/>
            <rFont val="Tahoma"/>
            <family val="2"/>
          </rPr>
          <t xml:space="preserve">
To select a color to use for all vertices in the cluster,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1" authorId="0">
      <text>
        <r>
          <rPr>
            <b/>
            <sz val="8"/>
            <color indexed="81"/>
            <rFont val="Tahoma"/>
            <family val="2"/>
          </rPr>
          <t>Vertex Shape</t>
        </r>
        <r>
          <rPr>
            <sz val="8"/>
            <color indexed="81"/>
            <rFont val="Tahoma"/>
            <family val="2"/>
          </rPr>
          <t xml:space="preserve">
Select a shape to use for all vertices in the cluster.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List>
</comments>
</file>

<file path=xl/comments4.xml><?xml version="1.0" encoding="utf-8"?>
<comments xmlns="http://schemas.openxmlformats.org/spreadsheetml/2006/main">
  <authors>
    <author>TonyAdmin</author>
  </authors>
  <commentList>
    <comment ref="A1" authorId="0">
      <text>
        <r>
          <rPr>
            <b/>
            <sz val="8"/>
            <color indexed="81"/>
            <rFont val="Tahoma"/>
            <family val="2"/>
          </rPr>
          <t>Cluster Name</t>
        </r>
        <r>
          <rPr>
            <sz val="8"/>
            <color indexed="81"/>
            <rFont val="Tahoma"/>
            <family val="2"/>
          </rPr>
          <t xml:space="preserve">
Enter the name of the cluster.  The cluster name must also be entered on the Clusters worksheet.
</t>
        </r>
        <r>
          <rPr>
            <u/>
            <sz val="8"/>
            <color indexed="81"/>
            <rFont val="Tahoma"/>
            <family val="2"/>
          </rPr>
          <t>Worksheet Overview</t>
        </r>
        <r>
          <rPr>
            <sz val="8"/>
            <color indexed="81"/>
            <rFont val="Tahoma"/>
            <family val="2"/>
          </rPr>
          <t xml:space="preserve">
A cluster is a group of related vertices.  Clusters are indicated by vertex color and shape when the workbook is read into the graph.  All the vertices in one cluster might be red disks, for example.
You can automatically partition the graph into clusters by clicking the Find Clusters button on the NodeXL tab in the Excel Ribbon.  Automatic clustering uses the algorithm outlined in "Finding Community Structure in Mega-scale Social Networks," by Ken Wakita and Toshiyuki Tsurumi.
You can also enter the cluster information manually.  To enter the information manually, you must enter one row on the Clusters worksheet for each cluster, then indicate which vertices are in which clusters by filling in this worksheet.
When clusters are read into the workbook, the Color and Shape columns on the Vertices worksheet are ignored.</t>
        </r>
      </text>
    </comment>
    <comment ref="B1" authorId="0">
      <text>
        <r>
          <rPr>
            <b/>
            <sz val="8"/>
            <color indexed="81"/>
            <rFont val="Tahoma"/>
            <family val="2"/>
          </rPr>
          <t>Vertex Name</t>
        </r>
        <r>
          <rPr>
            <sz val="8"/>
            <color indexed="81"/>
            <rFont val="Tahoma"/>
            <family val="2"/>
          </rPr>
          <t xml:space="preserve">
Enter the name of a vertex to include in this cluster.</t>
        </r>
      </text>
    </comment>
  </commentList>
</comments>
</file>

<file path=xl/comments5.xml><?xml version="1.0" encoding="utf-8"?>
<comments xmlns="http://schemas.openxmlformats.org/spreadsheetml/2006/main">
  <authors>
    <author>TonyAdmin</author>
  </authors>
  <commentList>
    <comment ref="A1" author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metrics for the graph.  These and other graph metrics can be computed with the Graph Metrics button in the Analysis group in the NodeXL Ribbon tab.</t>
        </r>
      </text>
    </comment>
  </commentList>
</comments>
</file>

<file path=xl/sharedStrings.xml><?xml version="1.0" encoding="utf-8"?>
<sst xmlns="http://schemas.openxmlformats.org/spreadsheetml/2006/main" count="13861" uniqueCount="3770">
  <si>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</si>
  <si>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</si>
  <si>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</si>
  <si>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</si>
  <si>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</si>
  <si>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</si>
  <si>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</si>
  <si>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</si>
  <si>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</si>
  <si>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</si>
  <si>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</si>
  <si>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</si>
  <si>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</si>
  <si>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</si>
  <si>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</si>
  <si>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</si>
  <si>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</si>
  <si>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Cluster</t>
  </si>
  <si>
    <t>Metric</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</si>
  <si>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</si>
  <si>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</si>
  <si>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</si>
  <si>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</si>
  <si>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</si>
  <si>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</si>
  <si>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</si>
  <si>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</si>
  <si>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</si>
  <si>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</si>
  <si>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</si>
  <si>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</si>
  <si>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</si>
  <si>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Filtered Alpha</t>
  </si>
  <si>
    <t>Graph Directedness</t>
  </si>
  <si>
    <t>In-Degree</t>
  </si>
  <si>
    <t>Out-Degree</t>
  </si>
  <si>
    <t>Betweenness Centrality</t>
  </si>
  <si>
    <t>Closeness Centrality</t>
  </si>
  <si>
    <t>Eigenvector Centrality</t>
  </si>
  <si>
    <t>Clustering Coefficient</t>
  </si>
  <si>
    <t>Show Vertex Graph Metrics</t>
  </si>
  <si>
    <t>Show Vertex Visual Attributes</t>
  </si>
  <si>
    <t>Show Edge Visual Attributes</t>
  </si>
  <si>
    <t>Show Vertex Labels</t>
  </si>
  <si>
    <t>Show Vertex Layout</t>
  </si>
  <si>
    <t>Dynamic Filter</t>
  </si>
  <si>
    <t>Show Vertex Other Columns</t>
  </si>
  <si>
    <t>Show Edge Other Columns</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</si>
  <si>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</si>
  <si>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</si>
  <si>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</si>
  <si>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</si>
  <si>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</si>
  <si>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</si>
  <si>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</si>
  <si>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</si>
  <si>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</si>
  <si>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</si>
  <si>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</si>
  <si>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</si>
  <si>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</si>
  <si>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</si>
  <si>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</si>
  <si>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</si>
  <si>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</si>
  <si>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</si>
  <si>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</si>
  <si>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</si>
  <si>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</si>
  <si>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</si>
  <si>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</si>
  <si>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</si>
  <si>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</si>
  <si>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</si>
  <si>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</si>
  <si>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</si>
  <si>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</si>
  <si>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</si>
  <si>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</si>
  <si>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</si>
  <si>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</si>
  <si>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</si>
  <si>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</si>
  <si>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</si>
  <si>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</si>
  <si>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</si>
  <si>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</si>
  <si>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Show Edge Labels</t>
  </si>
  <si>
    <t>Background Color</t>
  </si>
  <si>
    <t>Background Image</t>
  </si>
  <si>
    <t>Auto Layout on Open</t>
  </si>
  <si>
    <t>Comments</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</si>
  <si>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</si>
  <si>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</si>
  <si>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</si>
  <si>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</si>
  <si>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</si>
  <si>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</si>
  <si>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</si>
  <si>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</si>
  <si>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</si>
  <si>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</si>
  <si>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</si>
  <si>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</si>
  <si>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</si>
  <si>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</si>
  <si>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</si>
  <si>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</si>
  <si>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</si>
  <si>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</si>
  <si>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</si>
  <si>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</si>
  <si>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</si>
  <si>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</si>
  <si>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</si>
  <si>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</si>
  <si>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</si>
  <si>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</si>
  <si>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</si>
  <si>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</si>
  <si>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</si>
  <si>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</si>
  <si>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</si>
  <si>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</si>
  <si>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</si>
  <si>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</si>
  <si>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</si>
  <si>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</si>
  <si>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</si>
  <si>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</si>
  <si>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</si>
  <si>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</si>
  <si>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</si>
  <si>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</si>
  <si>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</si>
  <si>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</si>
  <si>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</si>
  <si>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</si>
  <si>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</si>
  <si>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</si>
  <si>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</si>
  <si>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TableName[ColumnName]</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</si>
  <si>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</si>
  <si>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</si>
  <si>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</si>
  <si>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</si>
  <si>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</si>
  <si>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</si>
  <si>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</si>
  <si>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</si>
  <si>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Directed</t>
  </si>
  <si>
    <t>Autofill Workbook Results</t>
  </si>
  <si>
    <t>Autofill Workbook With Scheme Results</t>
  </si>
  <si>
    <t>None</t>
  </si>
  <si>
    <t>Relationship</t>
  </si>
  <si>
    <t>stawebteam</t>
  </si>
  <si>
    <t>alexethno</t>
  </si>
  <si>
    <t>mlrichard</t>
  </si>
  <si>
    <t>cruzcoaching</t>
  </si>
  <si>
    <t>billykid</t>
  </si>
  <si>
    <t>lsc_news</t>
  </si>
  <si>
    <t>LoriGama</t>
  </si>
  <si>
    <t>LaurieShook</t>
  </si>
  <si>
    <t>econwriter5</t>
  </si>
  <si>
    <t>almightycasey</t>
  </si>
  <si>
    <t>webtechlaw</t>
  </si>
  <si>
    <t>TrustWorksInc</t>
  </si>
  <si>
    <t>DanicaR</t>
  </si>
  <si>
    <t>sigaard</t>
  </si>
  <si>
    <t>sarapetry</t>
  </si>
  <si>
    <t>elismonteiro</t>
  </si>
  <si>
    <t>webfoundation</t>
  </si>
  <si>
    <t>taktak</t>
  </si>
  <si>
    <t>iroberger</t>
  </si>
  <si>
    <t>jschneider</t>
  </si>
  <si>
    <t>msstewart</t>
  </si>
  <si>
    <t>hastac</t>
  </si>
  <si>
    <t>aanaqvi</t>
  </si>
  <si>
    <t>codingai</t>
  </si>
  <si>
    <t>jhpincus</t>
  </si>
  <si>
    <t>nshepherd</t>
  </si>
  <si>
    <t>jpberthet</t>
  </si>
  <si>
    <t>stevedave_l</t>
  </si>
  <si>
    <t>nanderoo</t>
  </si>
  <si>
    <t>flowchainsensei</t>
  </si>
  <si>
    <t>ianibbo</t>
  </si>
  <si>
    <t>gaofeng860918</t>
  </si>
  <si>
    <t>igorop</t>
  </si>
  <si>
    <t>Real4Site</t>
  </si>
  <si>
    <t>jasonhoyt</t>
  </si>
  <si>
    <t>lizfrances</t>
  </si>
  <si>
    <t>ceffyl1</t>
  </si>
  <si>
    <t>shepazu</t>
  </si>
  <si>
    <t>Pr1vacy</t>
  </si>
  <si>
    <t>bsletten</t>
  </si>
  <si>
    <t>SocalSue2</t>
  </si>
  <si>
    <t>tjungblut</t>
  </si>
  <si>
    <t>tangyiding</t>
  </si>
  <si>
    <t>BlueBirdStrat</t>
  </si>
  <si>
    <t>sandymaxey</t>
  </si>
  <si>
    <t>NCCommerce</t>
  </si>
  <si>
    <t>trmaguire</t>
  </si>
  <si>
    <t>AndyCobley</t>
  </si>
  <si>
    <t>rene_kapusta</t>
  </si>
  <si>
    <t>clauwa</t>
  </si>
  <si>
    <t>solete</t>
  </si>
  <si>
    <t>masaruikeda</t>
  </si>
  <si>
    <t>Webyst</t>
  </si>
  <si>
    <t>nonnon1007</t>
  </si>
  <si>
    <t>8maki</t>
  </si>
  <si>
    <t>pintzio</t>
  </si>
  <si>
    <t>Soledadparral</t>
  </si>
  <si>
    <t>yssk22</t>
  </si>
  <si>
    <t>bigbluehat</t>
  </si>
  <si>
    <t>kennyluck</t>
  </si>
  <si>
    <t>fumi1</t>
  </si>
  <si>
    <t>KarlSakas</t>
  </si>
  <si>
    <t>msalvadores</t>
  </si>
  <si>
    <t>Angel_Alvarez</t>
  </si>
  <si>
    <t>jjmerelo</t>
  </si>
  <si>
    <t>josek_net</t>
  </si>
  <si>
    <t>neufrucht</t>
  </si>
  <si>
    <t>kakkaay</t>
  </si>
  <si>
    <t>nickmain_</t>
  </si>
  <si>
    <t>patrickslattery</t>
  </si>
  <si>
    <t>rawwell</t>
  </si>
  <si>
    <t>ikuyamada</t>
  </si>
  <si>
    <t>ykatabami</t>
  </si>
  <si>
    <t>venkks</t>
  </si>
  <si>
    <t>tamingdata</t>
  </si>
  <si>
    <t>jstan</t>
  </si>
  <si>
    <t>terraces</t>
  </si>
  <si>
    <t>paulusm</t>
  </si>
  <si>
    <t>aamonnz</t>
  </si>
  <si>
    <t>SebDeclercq</t>
  </si>
  <si>
    <t>evertonlucero</t>
  </si>
  <si>
    <t>sofianehocine</t>
  </si>
  <si>
    <t>jeancharles</t>
  </si>
  <si>
    <t>stefanbazan</t>
  </si>
  <si>
    <t>cushinga</t>
  </si>
  <si>
    <t>JasonPriem</t>
  </si>
  <si>
    <t>gvanoortmerssen</t>
  </si>
  <si>
    <t>pumba_lt</t>
  </si>
  <si>
    <t>finnjordal</t>
  </si>
  <si>
    <t>WebcastLATAM</t>
  </si>
  <si>
    <t>afgonzalez</t>
  </si>
  <si>
    <t>FAQShop</t>
  </si>
  <si>
    <t>ITMigrationZone</t>
  </si>
  <si>
    <t>kegill_uw</t>
  </si>
  <si>
    <t>gdumouchel</t>
  </si>
  <si>
    <t>seekndare</t>
  </si>
  <si>
    <t>giorgiosironi</t>
  </si>
  <si>
    <t>pmika</t>
  </si>
  <si>
    <t>RobVesse</t>
  </si>
  <si>
    <t>frankolken</t>
  </si>
  <si>
    <t>purpleinca</t>
  </si>
  <si>
    <t>tadejtadej</t>
  </si>
  <si>
    <t>searchcomputing</t>
  </si>
  <si>
    <t>MarcoBrambi</t>
  </si>
  <si>
    <t>aleboz</t>
  </si>
  <si>
    <t>ladylaurian</t>
  </si>
  <si>
    <t>ohowell</t>
  </si>
  <si>
    <t>mtanzi</t>
  </si>
  <si>
    <t>dbyler</t>
  </si>
  <si>
    <t>peterzarrella</t>
  </si>
  <si>
    <t>EversonLopes</t>
  </si>
  <si>
    <t>johndmitchell</t>
  </si>
  <si>
    <t>alisohani</t>
  </si>
  <si>
    <t>bpfitzny</t>
  </si>
  <si>
    <t>sudharsan2020</t>
  </si>
  <si>
    <t>pinoystartup</t>
  </si>
  <si>
    <t>xlvector</t>
  </si>
  <si>
    <t>filiber</t>
  </si>
  <si>
    <t>tomayac</t>
  </si>
  <si>
    <t>jaymyers</t>
  </si>
  <si>
    <t>imrchen</t>
  </si>
  <si>
    <t>gycheng</t>
  </si>
  <si>
    <t>mauricelabiche</t>
  </si>
  <si>
    <t>ajbraun</t>
  </si>
  <si>
    <t>rogerjenn</t>
  </si>
  <si>
    <t>mmmattos</t>
  </si>
  <si>
    <t>heraldxchaos</t>
  </si>
  <si>
    <t>MSFTResearch</t>
  </si>
  <si>
    <t>antijosh</t>
  </si>
  <si>
    <t>joshsh</t>
  </si>
  <si>
    <t>h_guedea</t>
  </si>
  <si>
    <t>aaranged</t>
  </si>
  <si>
    <t>donturn</t>
  </si>
  <si>
    <t>jerepick</t>
  </si>
  <si>
    <t>hongliangjie</t>
  </si>
  <si>
    <t>HCIR_GeneG</t>
  </si>
  <si>
    <t>shashivelur</t>
  </si>
  <si>
    <t>kshameer</t>
  </si>
  <si>
    <t>titticimmino</t>
  </si>
  <si>
    <t>fuzzzycom</t>
  </si>
  <si>
    <t>archana13</t>
  </si>
  <si>
    <t>gcorrin</t>
  </si>
  <si>
    <t>Les_Murphy</t>
  </si>
  <si>
    <t>myditto</t>
  </si>
  <si>
    <t>hansbos</t>
  </si>
  <si>
    <t>sergevs</t>
  </si>
  <si>
    <t>skry</t>
  </si>
  <si>
    <t>haewoon</t>
  </si>
  <si>
    <t>dullhunk</t>
  </si>
  <si>
    <t>scilib</t>
  </si>
  <si>
    <t>GovDiva</t>
  </si>
  <si>
    <t>sagecram</t>
  </si>
  <si>
    <t>peterdcowan</t>
  </si>
  <si>
    <t>spydergrrl</t>
  </si>
  <si>
    <t>sbmoon</t>
  </si>
  <si>
    <t>pfcdgayo</t>
  </si>
  <si>
    <t>hmuehlburger</t>
  </si>
  <si>
    <t>xamat</t>
  </si>
  <si>
    <t>www2010</t>
  </si>
  <si>
    <t>ivan_herman</t>
  </si>
  <si>
    <t>uskudarli</t>
  </si>
  <si>
    <t>Hoenikker</t>
  </si>
  <si>
    <t>iskra2006</t>
  </si>
  <si>
    <t>yujikosuga</t>
  </si>
  <si>
    <t>timse7</t>
  </si>
  <si>
    <t>ComputerSociety</t>
  </si>
  <si>
    <t>noyyy</t>
  </si>
  <si>
    <t>stephaneosmont</t>
  </si>
  <si>
    <t>kunegis</t>
  </si>
  <si>
    <t>mojosd</t>
  </si>
  <si>
    <t>101Lounge</t>
  </si>
  <si>
    <t>janl</t>
  </si>
  <si>
    <t>triout</t>
  </si>
  <si>
    <t>ricardoyorky</t>
  </si>
  <si>
    <t>MichaelPrice01</t>
  </si>
  <si>
    <t>ashlieconway</t>
  </si>
  <si>
    <t>pablomendes</t>
  </si>
  <si>
    <t>juansequeda</t>
  </si>
  <si>
    <t>webr3</t>
  </si>
  <si>
    <t>shangz</t>
  </si>
  <si>
    <t>BetweenMyths</t>
  </si>
  <si>
    <t>Lameei</t>
  </si>
  <si>
    <t>parhamb</t>
  </si>
  <si>
    <t>jpapejr</t>
  </si>
  <si>
    <t>atosdps</t>
  </si>
  <si>
    <t>chris_church</t>
  </si>
  <si>
    <t>fred2baro</t>
  </si>
  <si>
    <t>JazCummins</t>
  </si>
  <si>
    <t>shawmarketing</t>
  </si>
  <si>
    <t>Kathleenodtug</t>
  </si>
  <si>
    <t>ricwol</t>
  </si>
  <si>
    <t>bmcd67</t>
  </si>
  <si>
    <t>stevenkeith</t>
  </si>
  <si>
    <t>semantictweet</t>
  </si>
  <si>
    <t>sflinter</t>
  </si>
  <si>
    <t>JamieXML</t>
  </si>
  <si>
    <t>mhausenblas</t>
  </si>
  <si>
    <t>CaptSolo</t>
  </si>
  <si>
    <t>edsu</t>
  </si>
  <si>
    <t>wilm</t>
  </si>
  <si>
    <t>azaroth42</t>
  </si>
  <si>
    <t>rjw</t>
  </si>
  <si>
    <t>iand</t>
  </si>
  <si>
    <t>citizen_bob</t>
  </si>
  <si>
    <t>briankelly</t>
  </si>
  <si>
    <t>brunella</t>
  </si>
  <si>
    <t>xquery</t>
  </si>
  <si>
    <t>wcandillon</t>
  </si>
  <si>
    <t>mariagrineva</t>
  </si>
  <si>
    <t>aspyker</t>
  </si>
  <si>
    <t>georgekroner</t>
  </si>
  <si>
    <t>stomohide</t>
  </si>
  <si>
    <t>tksakaki</t>
  </si>
  <si>
    <t>tricycle</t>
  </si>
  <si>
    <t>rtroncy</t>
  </si>
  <si>
    <t>markomanka</t>
  </si>
  <si>
    <t>rodrygo_santos</t>
  </si>
  <si>
    <t>harveybetty</t>
  </si>
  <si>
    <t>JeniT</t>
  </si>
  <si>
    <t>vitojph</t>
  </si>
  <si>
    <t>elguillelmo</t>
  </si>
  <si>
    <t>arkaitz</t>
  </si>
  <si>
    <t>andreagrr</t>
  </si>
  <si>
    <t>tsubosaka</t>
  </si>
  <si>
    <t>john_mc_baker</t>
  </si>
  <si>
    <t>owlDiscourse</t>
  </si>
  <si>
    <t>lysander07</t>
  </si>
  <si>
    <t>humphd</t>
  </si>
  <si>
    <t>edwardbenson</t>
  </si>
  <si>
    <t>jhfrith</t>
  </si>
  <si>
    <t>morainium</t>
  </si>
  <si>
    <t>souzaesilva</t>
  </si>
  <si>
    <t>KeAnne</t>
  </si>
  <si>
    <t>ksonney</t>
  </si>
  <si>
    <t>tundro</t>
  </si>
  <si>
    <t>hc</t>
  </si>
  <si>
    <t>BrianR</t>
  </si>
  <si>
    <t>mauro_nunez</t>
  </si>
  <si>
    <t>carlosiglesias</t>
  </si>
  <si>
    <t>wikier</t>
  </si>
  <si>
    <t>mitsmit</t>
  </si>
  <si>
    <t>JuUm</t>
  </si>
  <si>
    <t>kartographer</t>
  </si>
  <si>
    <t>munmun10</t>
  </si>
  <si>
    <t>osterg</t>
  </si>
  <si>
    <t>Momo54</t>
  </si>
  <si>
    <t>RadioKate</t>
  </si>
  <si>
    <t>robinlloyd99</t>
  </si>
  <si>
    <t>JANNAQ</t>
  </si>
  <si>
    <t>lcatino</t>
  </si>
  <si>
    <t>BBerkner</t>
  </si>
  <si>
    <t>EloniMedia</t>
  </si>
  <si>
    <t>nitya</t>
  </si>
  <si>
    <t>smalljones</t>
  </si>
  <si>
    <t>RENCI</t>
  </si>
  <si>
    <t>ruby</t>
  </si>
  <si>
    <t>KatieRoseRepp</t>
  </si>
  <si>
    <t>mantruc</t>
  </si>
  <si>
    <t>DougTI</t>
  </si>
  <si>
    <t>jonghm</t>
  </si>
  <si>
    <t>liza183</t>
  </si>
  <si>
    <t>i2k</t>
  </si>
  <si>
    <t>toyodam</t>
  </si>
  <si>
    <t>JacobyDave</t>
  </si>
  <si>
    <t>peatbogyeri</t>
  </si>
  <si>
    <t>hubculture</t>
  </si>
  <si>
    <t>junkimarui</t>
  </si>
  <si>
    <t>CoreyLeong</t>
  </si>
  <si>
    <t>Ribbit</t>
  </si>
  <si>
    <t>AndrewWahbe</t>
  </si>
  <si>
    <t>jeffrey_thomas</t>
  </si>
  <si>
    <t>svrc</t>
  </si>
  <si>
    <t>darrelmiller</t>
  </si>
  <si>
    <t>mamund</t>
  </si>
  <si>
    <t>gotoPlanB</t>
  </si>
  <si>
    <t>yokofakun</t>
  </si>
  <si>
    <t>shelleypowers</t>
  </si>
  <si>
    <t>michael_nielsen</t>
  </si>
  <si>
    <t>hilaryspencer</t>
  </si>
  <si>
    <t>junszhao</t>
  </si>
  <si>
    <t>EvoMRI</t>
  </si>
  <si>
    <t>mischatuffield</t>
  </si>
  <si>
    <t>seanbechhofer</t>
  </si>
  <si>
    <t>glemak</t>
  </si>
  <si>
    <t>neumarcx</t>
  </si>
  <si>
    <t>LocalTechWire</t>
  </si>
  <si>
    <t>jkennedy93</t>
  </si>
  <si>
    <t>samruby</t>
  </si>
  <si>
    <t>sandhawke</t>
  </si>
  <si>
    <t>draggett</t>
  </si>
  <si>
    <t>roessler</t>
  </si>
  <si>
    <t>ciro</t>
  </si>
  <si>
    <t>jelsas</t>
  </si>
  <si>
    <t>YahooLabs</t>
  </si>
  <si>
    <t>christangrant</t>
  </si>
  <si>
    <t>virup</t>
  </si>
  <si>
    <t>snoopdave</t>
  </si>
  <si>
    <t>qthrul</t>
  </si>
  <si>
    <t>georgegumpert</t>
  </si>
  <si>
    <t>jsalvachua</t>
  </si>
  <si>
    <t>dreig</t>
  </si>
  <si>
    <t>Dr_Black</t>
  </si>
  <si>
    <t>jnavon</t>
  </si>
  <si>
    <t>yovisto</t>
  </si>
  <si>
    <t>biblionomicon</t>
  </si>
  <si>
    <t>aneel</t>
  </si>
  <si>
    <t>doug_tidwell</t>
  </si>
  <si>
    <t>WSREST2010</t>
  </si>
  <si>
    <t>chucka_nc</t>
  </si>
  <si>
    <t>digiphile</t>
  </si>
  <si>
    <t>kimazoid</t>
  </si>
  <si>
    <t>lintqueen</t>
  </si>
  <si>
    <t>t_pk</t>
  </si>
  <si>
    <t>tommyh</t>
  </si>
  <si>
    <t>DavidAKennedy</t>
  </si>
  <si>
    <t>ryantsweeney</t>
  </si>
  <si>
    <t>takechan2000</t>
  </si>
  <si>
    <t>nrparmar</t>
  </si>
  <si>
    <t>ed80</t>
  </si>
  <si>
    <t>briank_live</t>
  </si>
  <si>
    <t>fantasticlife</t>
  </si>
  <si>
    <t>zbeauvais</t>
  </si>
  <si>
    <t>Zazouforget</t>
  </si>
  <si>
    <t>danielgillval</t>
  </si>
  <si>
    <t>ruidlopes</t>
  </si>
  <si>
    <t>olyerickson</t>
  </si>
  <si>
    <t>Geistbear</t>
  </si>
  <si>
    <t>aquigley</t>
  </si>
  <si>
    <t>sbourke</t>
  </si>
  <si>
    <t>karenchurch</t>
  </si>
  <si>
    <t>ogemarques</t>
  </si>
  <si>
    <t>cygri</t>
  </si>
  <si>
    <t>SaraCera</t>
  </si>
  <si>
    <t>richardreid14</t>
  </si>
  <si>
    <t>usaussie</t>
  </si>
  <si>
    <t>gplocke</t>
  </si>
  <si>
    <t>jason_austin</t>
  </si>
  <si>
    <t>serdyukovp</t>
  </si>
  <si>
    <t>jeffd</t>
  </si>
  <si>
    <t>waynesutton</t>
  </si>
  <si>
    <t>stuwrigley</t>
  </si>
  <si>
    <t>mattroweshow</t>
  </si>
  <si>
    <t>Nigel_Shadbolt</t>
  </si>
  <si>
    <t>cgutteridge</t>
  </si>
  <si>
    <t>olafhartig</t>
  </si>
  <si>
    <t>ereteog</t>
  </si>
  <si>
    <t>arthur3131</t>
  </si>
  <si>
    <t>mattizcoop</t>
  </si>
  <si>
    <t>lrainie</t>
  </si>
  <si>
    <t>mebner</t>
  </si>
  <si>
    <t>chris_koerner</t>
  </si>
  <si>
    <t>steveblood</t>
  </si>
  <si>
    <t>cazzerson</t>
  </si>
  <si>
    <t>bowlinearl</t>
  </si>
  <si>
    <t>kwelle</t>
  </si>
  <si>
    <t>baojie</t>
  </si>
  <si>
    <t>lidingpku</t>
  </si>
  <si>
    <t>krisztianbalog</t>
  </si>
  <si>
    <t>jahendler</t>
  </si>
  <si>
    <t>gaedke</t>
  </si>
  <si>
    <t>pautasso</t>
  </si>
  <si>
    <t>hubject</t>
  </si>
  <si>
    <t>rgaidot</t>
  </si>
  <si>
    <t>marieforgue</t>
  </si>
  <si>
    <t>fabien_gandon</t>
  </si>
  <si>
    <t>www2012Lyon</t>
  </si>
  <si>
    <t>takis_metaxas</t>
  </si>
  <si>
    <t>christateston</t>
  </si>
  <si>
    <t>secoresearch</t>
  </si>
  <si>
    <t>bhaslhofer</t>
  </si>
  <si>
    <t>jcconway</t>
  </si>
  <si>
    <t>wral</t>
  </si>
  <si>
    <t>sfindle</t>
  </si>
  <si>
    <t>noahmendelsohn</t>
  </si>
  <si>
    <t>mstrohm</t>
  </si>
  <si>
    <t>laroyo</t>
  </si>
  <si>
    <t>zephoria</t>
  </si>
  <si>
    <t>aheil</t>
  </si>
  <si>
    <t>googleresearch</t>
  </si>
  <si>
    <t>woholz</t>
  </si>
  <si>
    <t>GwynneMurphy</t>
  </si>
  <si>
    <t>bethanyvsmith</t>
  </si>
  <si>
    <t>brooksbell</t>
  </si>
  <si>
    <t>teamncsxsw</t>
  </si>
  <si>
    <t>punkish</t>
  </si>
  <si>
    <t>dret</t>
  </si>
  <si>
    <t>daveman692</t>
  </si>
  <si>
    <t>carlmalamud</t>
  </si>
  <si>
    <t>vrandezo</t>
  </si>
  <si>
    <t>djweitzner</t>
  </si>
  <si>
    <t>mzurko</t>
  </si>
  <si>
    <t>BoraZ</t>
  </si>
  <si>
    <t>kroberts10</t>
  </si>
  <si>
    <t>ImagineInternet</t>
  </si>
  <si>
    <t>futureweb2010</t>
  </si>
  <si>
    <t>kidehen</t>
  </si>
  <si>
    <t>efink</t>
  </si>
  <si>
    <t>awadallah</t>
  </si>
  <si>
    <t>dshaw</t>
  </si>
  <si>
    <t>kevinmarks</t>
  </si>
  <si>
    <t>kegill</t>
  </si>
  <si>
    <t>theRab</t>
  </si>
  <si>
    <t>reinaldoferraz</t>
  </si>
  <si>
    <t>vagnerdiniz</t>
  </si>
  <si>
    <t>w3cbrasil</t>
  </si>
  <si>
    <t>olgag</t>
  </si>
  <si>
    <t>soslab</t>
  </si>
  <si>
    <t>SemanticBot</t>
  </si>
  <si>
    <t>badlard</t>
  </si>
  <si>
    <t>YKoutsomitis</t>
  </si>
  <si>
    <t>marin_dimitrov</t>
  </si>
  <si>
    <t>laserllama</t>
  </si>
  <si>
    <t>margism</t>
  </si>
  <si>
    <t>cynhenry</t>
  </si>
  <si>
    <t>maninranks</t>
  </si>
  <si>
    <t>chadep</t>
  </si>
  <si>
    <t>kathy_live</t>
  </si>
  <si>
    <t>Mentions</t>
  </si>
  <si>
    <t>Followed</t>
  </si>
  <si>
    <t>IP_v6</t>
  </si>
  <si>
    <t>pinknews_info</t>
  </si>
  <si>
    <t>raleighncnews20</t>
  </si>
  <si>
    <t>GR8C</t>
  </si>
  <si>
    <t>digital_consult</t>
  </si>
  <si>
    <t>corvuskaras</t>
  </si>
  <si>
    <t>tweetnetwork2</t>
  </si>
  <si>
    <t>SamPolanco</t>
  </si>
  <si>
    <t>ashalynd_feed</t>
  </si>
  <si>
    <t>garth8</t>
  </si>
  <si>
    <t>Alandjvca</t>
  </si>
  <si>
    <t>stampatu</t>
  </si>
  <si>
    <t>artsfocus</t>
  </si>
  <si>
    <t>kumo555</t>
  </si>
  <si>
    <t>WiWiWilder2010</t>
  </si>
  <si>
    <t>BudezTopics</t>
  </si>
  <si>
    <t>onion_soup</t>
  </si>
  <si>
    <t>nuraini</t>
  </si>
  <si>
    <t>kids6</t>
  </si>
  <si>
    <t>net_fjcapeletto</t>
  </si>
  <si>
    <t>gutenbyte</t>
  </si>
  <si>
    <t>twtroid</t>
  </si>
  <si>
    <t>MatthewLiberty</t>
  </si>
  <si>
    <t>dennyptravel</t>
  </si>
  <si>
    <t>ted_drake</t>
  </si>
  <si>
    <t>james_draper</t>
  </si>
  <si>
    <t>BeingDisruptive</t>
  </si>
  <si>
    <t>twisness</t>
  </si>
  <si>
    <t>CMHWebservices</t>
  </si>
  <si>
    <t>vainu</t>
  </si>
  <si>
    <t>prestonkelly</t>
  </si>
  <si>
    <t>carolinacurator</t>
  </si>
  <si>
    <t>Knewton_Sara</t>
  </si>
  <si>
    <t>toddkrafty</t>
  </si>
  <si>
    <t>tok_tech</t>
  </si>
  <si>
    <t>Niknws</t>
  </si>
  <si>
    <t>kworkmanflood</t>
  </si>
  <si>
    <t>EntreprenURLs</t>
  </si>
  <si>
    <t>Followers</t>
  </si>
  <si>
    <t>Tweets</t>
  </si>
  <si>
    <t>Favorites</t>
  </si>
  <si>
    <t>Description</t>
  </si>
  <si>
    <t>Time Zone</t>
  </si>
  <si>
    <t>Time Zone UTC Offset (Seconds)</t>
  </si>
  <si>
    <t>Joined Twitter Date</t>
  </si>
  <si>
    <t>Custom Menu Item Text</t>
  </si>
  <si>
    <t>Custom Menu Item Action</t>
  </si>
  <si>
    <t>Tweet</t>
  </si>
  <si>
    <t>Tweet Date</t>
  </si>
  <si>
    <t>I'm normaly @briankelly - I use this account for blogging at events.</t>
  </si>
  <si>
    <t>Ethnographer/Etnografa; mi occupo di comunicazione e alimentazione. Curiosa di tutto e con la testa tra le nuvole ✈</t>
  </si>
  <si>
    <t>Advance the Web to empower people. Learn more and find out how to get involved!</t>
  </si>
  <si>
    <t>20 ans à observer les médias sociaux et participer à la construction du Web. Social Media (SMO), SEO, CRM, DBA, WordPress Blogs, CMS, Mobile, Facebook Apps.</t>
  </si>
  <si>
    <t>HR connector :) Encantada de recibirte en mi Blog, deseo que mis Petal-Tuits te resulten aromáticos :) Gracias por todas vuestras visitas y RT ;)</t>
  </si>
  <si>
    <t>Official updates for the 19th International World Wide Web Conference, April 26-30, 2010</t>
  </si>
  <si>
    <t xml:space="preserve">CEO, Evri.  Evri is a discovery engine that filters the clutter of the real time web to deliver consumers intelligent streams of news. </t>
  </si>
  <si>
    <t>Dr. Krisztian Balog is a postdoctoral researcher at the University of Amsterdam, working on developing models and tools for intelligent information access.</t>
  </si>
  <si>
    <t>LSC News retweets everything with a leanstartup hashtag</t>
  </si>
  <si>
    <t>Startup Advisor, AI geek, software architect, entrepreneur, seed-stage angel, open source and decentralized systems evangelist, public speaker and futurist.</t>
  </si>
  <si>
    <t>Web Marketing Strategist; Web Designer; Social Media Consultant; SEO; #LATISM; #Twitter Lover. Launching: Become A Twitter Pro In 20 Days ~ eBook, May 27.</t>
  </si>
  <si>
    <t>New Media, Social Media, Technology Evangelist, blogger consultant, strategist, podcaster, video blogger, entrepreneur, @TriOut partner, location-based geek</t>
  </si>
  <si>
    <t>High tech marketeer with Verizon (opinions own), unified communications expert, social media enthusiast, blogger, small biz owner</t>
  </si>
  <si>
    <t>Reading your thoughts. if you write them first.</t>
  </si>
  <si>
    <t>Website Community Manager, Medill National Security Journalism Initiative (@medillnsj); Founder, Lawyer Connection</t>
  </si>
  <si>
    <t>father, instructional technologist, networker. professional tunnel digger and telecomix infovore._x000D_
disclaimer: http://is.gd/aLyxj</t>
  </si>
  <si>
    <t xml:space="preserve">Legal solutions for innovators and other smart people </t>
  </si>
  <si>
    <t>The Answer Network for your company, www.trustworks.com</t>
  </si>
  <si>
    <t>Science communication: blogging, publishing, teaching. Online Community Manager at Public Library of Science. Open Access.</t>
  </si>
  <si>
    <t>Web activist. Social media consultant. PhD scholar. Social Web researcher.  OII  I UN</t>
  </si>
  <si>
    <t>Dr Caligari lookalike</t>
  </si>
  <si>
    <t>Thesis defended! :) Exploring what to do next.</t>
  </si>
  <si>
    <t>Open Source America's Operating System.  It's not just a good idea, it's the law.</t>
  </si>
  <si>
    <t>Founder &amp; CEO, OpenLink Software, An Open Linked Data Enthusiast.</t>
  </si>
  <si>
    <t>(Semantic) Web (2.0) researcher</t>
  </si>
  <si>
    <t>Semantic Web activity lead at W3C</t>
  </si>
  <si>
    <t xml:space="preserve">O'Really? </t>
  </si>
  <si>
    <t>social media scholar, youth researcher &amp; advocate | Microsoft Research, Harvard Berkman Center | zephoria@zephoria.org</t>
  </si>
  <si>
    <t>Passionately curious</t>
  </si>
  <si>
    <t>I just finished my Masters at Stanford and now have an awesome job at Meebo!</t>
  </si>
  <si>
    <t>SemWeb guru, Web Science evangelist, general web geek</t>
  </si>
  <si>
    <t>Jornalista, blogueira viciada, amante de mídias sociais, celulares, literatura e gente. E, claro, mãe do Gui.</t>
  </si>
  <si>
    <t>Researcher (Databases, Web mining) http://photomemo.jp/taktak http://taktak.vox.com/</t>
  </si>
  <si>
    <t>Web Plumber and Infonaut</t>
  </si>
  <si>
    <t>LOD, PSI, XML, XSLT, XProc, EXSLT, LMNL, DTLL, mum, geek</t>
  </si>
  <si>
    <t>work: Collab. search, hypertext, exploratory search, pen-based computing, Other: wine, performance driving, fiction</t>
  </si>
  <si>
    <t>Ubergeek with a life &amp; family. Research Scientist / Professor interested on the Web, Recommender Systems, Music, Audio, Multimedia, Agile Methods and Innovation</t>
  </si>
  <si>
    <t>At Google, research is performed company wide, not just in isolated labs. We produce and leverage research to build systems that are used in the real world.</t>
  </si>
  <si>
    <t>Microsoft Research is dedicated to conducting both basic and applied research in computer science and software engineering.</t>
  </si>
  <si>
    <t>Yahoo! Labs:  Putting the Exclamation Point in Web Sciences</t>
  </si>
  <si>
    <t>ソフトウェアエンジニア：主にIR、機械学習などに興味がある。</t>
  </si>
  <si>
    <t>specialist assistant, librarian, contract cataloguer &amp; LIS researcher</t>
  </si>
  <si>
    <t>Technology Evangelist, Talis</t>
  </si>
  <si>
    <t>UK Web Focus, based at UKOLN, University of Bath, UK.</t>
  </si>
  <si>
    <t>Thoughts about open data, gov 2.0, and technology for science libraries &amp; publishers</t>
  </si>
  <si>
    <t>Ph.D. student in Semantic/Social Web at DERI &amp; Community Liaison for AcaWiki.org</t>
  </si>
  <si>
    <t>6th Gr LA &amp; History Teacher @ 1:1 School, Local Foodie, Duke JD/MTS Grad. Tweets not meant to reflect the views of my employer</t>
  </si>
  <si>
    <t>Director of Pew Internet Project</t>
  </si>
  <si>
    <t>Instructional Technologist, Mac Geek, &amp; NCSU fan.</t>
  </si>
  <si>
    <t>Owner of the marketing consultancy Method Savvy. Apple fanboy. Music lover. Amateur chef. Comic book nerd. Proud dad to a basset hound and kitty.</t>
  </si>
  <si>
    <t>We are a network of networks, a virtual organization committed to rethinking the future of learning. Join us!</t>
  </si>
  <si>
    <t>Hosted alongside WWW2010 April 28-30, The FutureWeb conference is presented by Imagining the Internet to focus attention on where the Web is heading.</t>
  </si>
  <si>
    <t>Adriana de Souza e Silva is an Assistant Professor of Communication at North Carolina State University and the director of the Mobile Gaming Research Lab.</t>
  </si>
  <si>
    <t xml:space="preserve">media student, obsessed with tech and art, music savvy, learning to confine to 140 characters, viscous foods scare me. </t>
  </si>
  <si>
    <t>progressive activist, local politico, professional organizer, compulsive blogger, mom</t>
  </si>
  <si>
    <t>PhD student in Philosophy working on ontologies (computer &amp; philosophical ones), tagging, the Semantic Web, also Digital Humanities...</t>
  </si>
  <si>
    <t xml:space="preserve">Activist and an aspiring scientist. </t>
  </si>
  <si>
    <t>Curious and curiouser...</t>
  </si>
  <si>
    <t>Ass.Prof. at Graz U. of Technology: Studying human goals and motivations in the context of Social Media Analysis, Web Search, and Knowledge Management</t>
  </si>
  <si>
    <t>digital/technology enthusiast</t>
  </si>
  <si>
    <t>Founder/CTO @Cloudera. Nerd. Hacker. Chubby. Smart. Gamer. Rough. Happy. Masterchief. Husband. Dad. PhD. Egyptian. Muslim.</t>
  </si>
  <si>
    <t>writer; open scientist; geek; quantum physicist; writing a book about how the internet is changing science</t>
  </si>
  <si>
    <t>CS PhD student @ CMU.  Information retrieval, machine learning, ukulele, info vis, mathematics, food.</t>
  </si>
  <si>
    <t>OOP, OOD, #Architecture, #Enterprise #Agile, High Scalability, #SemanticWeb Technologies #OSGi and Cars</t>
  </si>
  <si>
    <t>Associate professor @ the University of Oviedo (Spain)</t>
  </si>
  <si>
    <t>Life sciences business development, research collaboration networks, research collaboration software.</t>
  </si>
  <si>
    <t>phd scientist - research director @ mendeley.com - indie rock musician. That last one is kind of stretching it.</t>
  </si>
  <si>
    <t>Founder and CEO Shepherd Research. Business development expertise for life science firms. Scientist- genetics/genomics</t>
  </si>
  <si>
    <t>computational bioinformatics biology biotech science rdf java geek</t>
  </si>
  <si>
    <t>DSI / CIO Centrale Lyon</t>
  </si>
  <si>
    <t>class Nanderoo extends Twitter { }</t>
  </si>
  <si>
    <t>★ Big-picture thinking on the Tech Product Development business ★ Leadership maven ★ Teambuilder ★ People-person</t>
  </si>
  <si>
    <t>Open Source Dev and Contributor working in libraries, cultural heritage and learning. Local Geek and Social Action Addict.</t>
  </si>
  <si>
    <t>PhD Student,Human Computer Interaction, IAM Group, ECS,University of Southampton,UK</t>
  </si>
  <si>
    <t>Projects Having the Largest Impact on North Carolina</t>
  </si>
  <si>
    <t>Latest news, interesting tidbits and more from WRAL News. Now on duty:  Stacie</t>
  </si>
  <si>
    <t>News and updates from North Carolina's economic development agency. Business thrives in North Carolina. Karen A. Mann tweets.</t>
  </si>
  <si>
    <t>Online technology journal of the SE.  Real Reporting, Real Time on the technology industry.</t>
  </si>
  <si>
    <t>Open science, biophysics. MRI, brain morphometry, cognitive evolution, music perception, vocal learning, fossils, cells, cryobiology, sustainable science.</t>
  </si>
  <si>
    <t xml:space="preserve">Survey research, virtual worlds, health 2.0, social reading, embracing innovation, techno-democracy. </t>
  </si>
  <si>
    <t>Writing Rider</t>
  </si>
  <si>
    <t>W3C Web Wonk</t>
  </si>
  <si>
    <t>MFC. CIPP/C. Information Management &amp; Privacy Professional. Former journalist, dotcomer, and forester.</t>
  </si>
  <si>
    <t>Liberal Arts-Educated Foodie SemWeb REST Architectural Music Geek Software Consultant</t>
  </si>
  <si>
    <t>Semantic Web, Sewing, Quilting, Vegetarian</t>
  </si>
  <si>
    <t>Will code for food ;)</t>
  </si>
  <si>
    <t>Entrepreneur &amp; Technologist, Yokway Co-Founder, Founder @ Crosspollinate.org, CTO at NationalBLS. Tweeting about SMM-SEO-SEM-PPC, Wave and real time web.</t>
  </si>
  <si>
    <t>Geeker for Entrepreneur, Creative Commons, Sharism, Go Green Initiative, Invest, a Mac</t>
  </si>
  <si>
    <t>Once an IT/Telecom veteran and senior manager. Now a studnet wandering in the campus and internet, drinking two cups of coffee a day, pursing a PxD degree...</t>
  </si>
  <si>
    <t xml:space="preserve">Mobile Marketing, Social Media, Brand Management Consultant </t>
  </si>
  <si>
    <t>Transplanted Southerner; digital media educator at UofWA, study social media space; write @ newsvine, TheModerateVoice; teach newbies to ride motorcycles!</t>
  </si>
  <si>
    <t>Economic development consultant fascinated by innovation, sustainability, community economic development, networks and compelling people with big brains.</t>
  </si>
  <si>
    <t xml:space="preserve"> Curious about design-thinking, digital strategy, writing about innovation, elegance and complexity.</t>
  </si>
  <si>
    <t>SOA Technologist...</t>
  </si>
  <si>
    <t>Open Web Communities</t>
  </si>
  <si>
    <t>Canadian in SF; metal &amp; electronic music fan, WoW raider.  Also, Elastra's CTO, bouncing off clouds.</t>
  </si>
  <si>
    <t>I live in Chapel Hill, NC, USA, with a wonderful wife, an amazing daughter and a great dog. I work for IBM as an evangelist for cloud computing and SCA.</t>
  </si>
  <si>
    <t>First International Workshop on RESTful Design (WS-REST 2010) held at WWW2010</t>
  </si>
  <si>
    <t>Sys admin and Internet lecturer, School of Computing, University of Dundee</t>
  </si>
  <si>
    <t>I am a part of the W3C Team in the Ubiquitous Web and Technology and Society Domains. I have been involved with many core web technologies over the years.</t>
  </si>
  <si>
    <t>nomadic IT system architect &amp; information designer. semantic web developer. {offline} socialmediasomething. freelance journalist. couchsurfer. human resource.</t>
  </si>
  <si>
    <t>http://www.marconeumann.org</t>
  </si>
  <si>
    <t>Linked Data Researcher</t>
  </si>
  <si>
    <t>Ph.D Student at UT Austin, Semantic Web Evanglist, Co-Founder of Semantic Web Austin, Entrepreneur, LeadTechguy at smartbridge.ch, Salsa dancer, Austin lover</t>
  </si>
  <si>
    <t>Semantic newsbot by Marcus L Endicott @mendicott .. See also: @SemNav</t>
  </si>
  <si>
    <t>Researcher at Talis, Semantic Web and Linked Data believer, VoCamp initiator</t>
  </si>
  <si>
    <t>Work with Science Foundation Ireland, funding software research. General techno-geek.</t>
  </si>
  <si>
    <t>SemanticTweets provides a simple FOAF feed of your Twitter friends</t>
  </si>
  <si>
    <t>Linked data hacker at DERI.</t>
  </si>
  <si>
    <t>british; married with kids; CTO of Talis; deploying the Semantic Web</t>
  </si>
  <si>
    <t xml:space="preserve">From SF, living in Madrid for 5 yrs. Social Media. Product Marketing. SCRM. Enterprise 2.0. Mobile. Wants to make the world a better place. :-)  </t>
  </si>
  <si>
    <t>Researcher in mobile and pervasive technology. Vegetarian. Lifelong Bookworm. Amateur photographer. Eternal optimist.</t>
  </si>
  <si>
    <t>tech journalist, due diligencer for tech finance sector  and web service/product producer</t>
  </si>
  <si>
    <t>Do anything in marketing and finance fields pretending a web developer. eng-ver @8maki_en</t>
  </si>
  <si>
    <t>Web analyst, consultant, and occasional academic in the West Midlands</t>
  </si>
  <si>
    <t>トランスがすき。たまにDJします。音作ってます。
今は世の中の仕組みを変える仕掛け側に回りたいと思っていて、一新塾25期生としてこの1年がんばっています。それとは別に資産形成、金融セミナーやコミュニティを立ち上げて活動中です。</t>
  </si>
  <si>
    <t>Periodista con experiencia en radio, prensa y televisión que ahora trabaja en comunicación con nuevas tecnologías.</t>
  </si>
  <si>
    <t>Profesora (F2F, e-learning) en Social Media, Comunidades, Innovación, Tendencias web. Universidades y Organizaciones. Consultora  y blogger.</t>
  </si>
  <si>
    <t>PhD student, Linked Data enthusiast, cyclist</t>
  </si>
  <si>
    <t>Ph.D. Journalist. Specialist on telcos regulation, new media industry &amp; education. Advanced Learning Experiences @ideas4all. Tech enabler @AsocFulbright</t>
  </si>
  <si>
    <t>Irish researcher working for Telefonica R&amp;D in sunny Spain! Interests in  Mobile Search + Mobile HCI</t>
  </si>
  <si>
    <t>web developer || Relaxed || SPEED fan &amp;&amp; Otaku</t>
  </si>
  <si>
    <t>Dissatisfied with the status-quo, working on CouchDB, Cofounder and VP of Eyeballs at Couchio. — Likes dashes of all sizes.</t>
  </si>
  <si>
    <t>Social software developer, Apache Roller founder, Java-geek and Zen Frisbee fan</t>
  </si>
  <si>
    <t>web manufacturing company - xhtml, css, javascript/ajax, php, mysql, a little xml, some linux, and a dash of python</t>
  </si>
  <si>
    <t>Semantic Web &amp; Linked Data, Open Source, CC0 - Public Domain. 完全平和主義者。</t>
  </si>
  <si>
    <t>ex-W3C, Semantic Web, Mobile</t>
  </si>
  <si>
    <t>I'm passionate about trains, marketing, and technology. I grew up in a log cabin 15 miles from the White House. I like field trips &amp; connecting with new people.</t>
  </si>
  <si>
    <t>Senior Strategist at Viget Labs</t>
  </si>
  <si>
    <t>Social Media Strategist en Territorio creativo</t>
  </si>
  <si>
    <t>Antes Activia</t>
  </si>
  <si>
    <t>Researcher (AI, DM, NLP...). CTO of Wipley: Social Gamin Platform.</t>
  </si>
  <si>
    <t>Austrian journalist, base-camped ten miles north of the Deep South. Cutting everyday US life into bits and pieces. Auf Deutsch. Or not.</t>
  </si>
  <si>
    <t>Software Engineer</t>
  </si>
  <si>
    <t>Computer Science Prof.</t>
  </si>
  <si>
    <t>Professional Yak Shaver</t>
  </si>
  <si>
    <t>Finance and Performance Management Professional</t>
  </si>
  <si>
    <t>Computer science researcher at Aberdeen University. Scalable lightweight reasoners, lots of linked data, and semantic kitten calendars.</t>
  </si>
  <si>
    <t>PhD Student / Semantic Web / Web 2.0 Enthusiast / Social Grapher</t>
  </si>
  <si>
    <t>National Institute of Informatics (NII) / glucose inc.</t>
  </si>
  <si>
    <t>Prior CTO, VP, GM. Consultant to telecom firms, advisor to startups, subject matter expert to investment groups, industry blogger, guitarist, majorly okay, 42</t>
  </si>
  <si>
    <t>Grad student, MSCS. Hadoop,_x000D_
Data Mining, Algorithms, Analytics. JavaScript, UX/UI._x000D_
Product, Customer Dev._x000D_
Ten years @ software dev work.</t>
  </si>
  <si>
    <t>President/CTO, Studio Ousia Inc.</t>
  </si>
  <si>
    <t>Technologist</t>
  </si>
  <si>
    <t>Senior Researcher at INRIA,  Ph.D. and HDR in Informatics and Computer Science</t>
  </si>
  <si>
    <t>Data scientist and sometime data manager exploring the management, preservation, curation, &amp; stewardship of (big) data &amp; the systems that support it.</t>
  </si>
  <si>
    <t xml:space="preserve">Research student/professional in social media, networking and knowledge sharing, wanting to share my experiences, findings and moods. </t>
  </si>
  <si>
    <t>Analyzing online social networks with semantic web frameworks. PhD student at Orange Labs and INRIA.</t>
  </si>
  <si>
    <t>in a few tags: social-tagging, phd, researcher, social-media, music, indie-rock, alternative-rock, sports, soccer, real-sociedad</t>
  </si>
  <si>
    <t xml:space="preserve">Lecturer at UWE, Web tech, IA/UX, information, knowledge, libraries || nu-jazz || JGBallard </t>
  </si>
  <si>
    <t xml:space="preserve">Senior Researcher in Semantic Web, Multimedia Retrieval, Multimedia Semantics, and Serendipity... </t>
  </si>
  <si>
    <t>Étudiant en Infodoc intéressé en Knowledge Management - Veille Stratégique - Web Sémantique - eRéputation</t>
  </si>
  <si>
    <t>open-minded, half-conscious, agreeable human being, enjoying life as it happens to be.</t>
  </si>
  <si>
    <t>Competitive Intelligence Analyst interested in Semantic Web, BI, Data Visualization, and IT-related Innovation</t>
  </si>
  <si>
    <t>e-Learning Consultant | LLL in Semantic Web |  Mathematician Trainer | Trainer at INVALSI | books addicted</t>
  </si>
  <si>
    <t>French Teacher (FLE), translator, Social Media and E-learning specialist.</t>
  </si>
  <si>
    <t>Lyon, Genève, Montréal, Beyrouth</t>
  </si>
  <si>
    <t>PhD student extraordinaire in Information Science</t>
  </si>
  <si>
    <t>UNC doc student in information science, interested in scholarly communication, the web, and open access</t>
  </si>
  <si>
    <t>Researcher &amp; lecturer at Heinrich-Heine-University, Dept. of Information Science</t>
  </si>
  <si>
    <t>Web developer from concept to implementation</t>
  </si>
  <si>
    <t>Sitio Twitter Oficial Webcast MSDN y TechNet de America Latina</t>
  </si>
  <si>
    <t>Researcher (e-Learning, m-Learning and technology enhanced learning), father, techgeek and i am a mac-user ;-)</t>
  </si>
  <si>
    <t>Co-founder, Editor-in-chief and reporter. Techweek.es, ITCIO.es, NuevaEmpresa.com, ITSeguridad.es.</t>
  </si>
  <si>
    <t>MVP Cliff Hobbs' Site offering hints, tips and FAQs relating to Microsoft Systems Management technologies.</t>
  </si>
  <si>
    <t>Advice for IT experts related to Virtualization (desktop &amp; datacenter), Deployment, Software Migration, Windows 7, &amp; WS 08 w/ Hyper-V! ^KG &amp; ^RB</t>
  </si>
  <si>
    <t>Gov2.0 DC Correspondent, @OReillyMedia. Intrigued by technological change, taken with ideas, cooking, the great outdoors, books, dogs, and media, in all forms.</t>
  </si>
  <si>
    <t>Primary account is @kegill. Professor @ UW. This account is course-related - digital journalism, social media, economics.</t>
  </si>
  <si>
    <t>Doctorant en psychopédagogie à l'Université de Montréal dont la thèse porte sur les compétences informationnelles des futurs enseignants québécois</t>
  </si>
  <si>
    <t>I'm a Kalasha activist. Interests include economics, politics, human rights, world affairs, public policy, cinema, traveling.</t>
  </si>
  <si>
    <t>Cinema, Politics, History &amp; Digital Media</t>
  </si>
  <si>
    <t>Web engineer and student, graduated engineer in the future. Blogs on Invisible to the eye about Php, Zf, testing...</t>
  </si>
  <si>
    <t>Search Computing (Seco) is a project funded by the European Research Council (ERC). SeCo started on November 1st, 2008 and will last 5 years.</t>
  </si>
  <si>
    <t>PhD Student, RDF hacker and .Net  developer, Ice and Inline Hockey player</t>
  </si>
  <si>
    <t>NSF program director, semantic web, graph data mining, database mgt., data intensive computing, bioinformatics,  folken@nsf.gov</t>
  </si>
  <si>
    <t>I like books, music, long walks on the beach and clichés. CS grad student.</t>
  </si>
  <si>
    <t>PhD. Powermachine mommy in CS studying trust in electronic systems</t>
  </si>
  <si>
    <t>This bio neither info nor verbs.</t>
  </si>
  <si>
    <t>Write about Tech+Society, Entrepreneur, CIO, ex-MIT, ePublishing.-</t>
  </si>
  <si>
    <t xml:space="preserve">I'm Nick Diakopoulos a technologist interested in computational media. </t>
  </si>
  <si>
    <t>technologist, motorcyclist, 80’s &amp; alternative music lover</t>
  </si>
  <si>
    <t>A husband, a father... and everything else.</t>
  </si>
  <si>
    <t>I'm into persuasion, psychology, visual design, data interpretation, and building the perfect company.</t>
  </si>
  <si>
    <t>Microsoft Student Partner</t>
  </si>
  <si>
    <t>researcher on Recommender System.</t>
  </si>
  <si>
    <t>Search Quality Analyst @ Google, I work on search quality and webspam issues across all European languages. I tweet about Google, SEO, Search and random stuff.</t>
  </si>
  <si>
    <t>Dad, Googler, PhD Student, JavaScript, Java, PHP Developer, HTML5 Evangelist, GWT Freak, REST Guy, Android &amp; iPhone Expert, Web-a-better-place-maker, Blogger</t>
  </si>
  <si>
    <t>Web dev for BBY, microformat author semantic web and portability advocate</t>
  </si>
  <si>
    <t>Working at Institute of Software, Chinese Academy of Sciences.Interest in information security,secure operating system,web intelligence.</t>
  </si>
  <si>
    <t>PhD person, machine learning, personilization</t>
  </si>
  <si>
    <t>computer guy since 1978, musician/composer, mobile tech/apps expertise, cook/chef, dad</t>
  </si>
  <si>
    <t>technology leader at Sony Ericsson who apologizes for his grammar in advance</t>
  </si>
  <si>
    <t>OakLeaf Systems: .NET Developer and book/magazine writer</t>
  </si>
  <si>
    <t>life in lowercase</t>
  </si>
  <si>
    <t xml:space="preserve">Software design engineer at HP Brazil. Music player in spare times. The views expressed here are my own, not of any of my past or present employers.  </t>
  </si>
  <si>
    <t>Gafapasta de profesión</t>
  </si>
  <si>
    <t>web application developer focused on realising the write enabled web of data / linked data / web 3.0</t>
  </si>
  <si>
    <t>Just a test account for now. Want to avoid annoying my actual followers while I experiment with #twitlogic formatting.</t>
  </si>
  <si>
    <t>Standard issue human. Made of 100% biodegradable materials.</t>
  </si>
  <si>
    <t>CEO @smartbirdweb, SMM @culturacolima, Master Student, Telematics Engineer. Interested in web development, social media &amp; startups</t>
  </si>
  <si>
    <t>In-house Director of SEO and Content Monetization at Suite101.com. Organic search engine optimization? Yes, and some semantic web, please! I like to cook.</t>
  </si>
  <si>
    <t>Innovative solutions for content identification, description and monetization (Vermont, USA)</t>
  </si>
  <si>
    <t>CTO @ Ontotext</t>
  </si>
  <si>
    <t>http://donturn.com/about</t>
  </si>
  <si>
    <t>Research Scientist at FXPAL. Interests: Collaborative information seeking, music retrieval, text retrieval, photography</t>
  </si>
  <si>
    <t>University of Florida PhD in CS, Researching Deep Wep Information Extraction, Information Retreival, NLP, Python, Married May 09, in Love with Jesus</t>
  </si>
  <si>
    <t>A PhD student in CS</t>
  </si>
  <si>
    <t>About me in less than 140 chars: Full Professor, Agile, CSM, CSPO, Web &amp; Future-Obsessed, and working on making the world a better place.</t>
  </si>
  <si>
    <t>Bioinformatics, Computational Genomics, Cardiovascular Biology, Programming, Machine learning, BigData mining, Network analysis, Science, Web, OA, Music &amp; Geek</t>
  </si>
  <si>
    <t>fuzzzycom feeds you with web science related messages only.</t>
  </si>
  <si>
    <t>Semantic Web researcher and RPG author</t>
  </si>
  <si>
    <t>Multimedia Semantics Researcher</t>
  </si>
  <si>
    <t xml:space="preserve">Content Evangelist at SlideShare
</t>
  </si>
  <si>
    <t>Greg Corrin is a User Experience Designer who wears glasses (don't they all?)</t>
  </si>
  <si>
    <t>Strategic business computing consultant empowering businesses for growth and stability. When I'm not asleep, I'm working, doing systems stuff requiring coffee.</t>
  </si>
  <si>
    <t>Exec in global open standards org.  Mediator, rules hacker, IPR guy.  E-commerce, data security, Wall Street law, a few zinfandels.  Personal views only here.</t>
  </si>
  <si>
    <t>senior software engineer for computer vision and machine learning,imagineer - I worked on Image search for four amazing years at Daum, Hyundai Motors Research</t>
  </si>
  <si>
    <t>KAIST prof</t>
  </si>
  <si>
    <t>Ph. D. student, Department of Computer Science, KAIST, Korea</t>
  </si>
  <si>
    <t>Netherlands, Rotterdam; Beilen; ICT; Innovation, Economy, Microsoft; Cloud; Security; Standards; Open; TED; Read,listen,watch,write,talk;</t>
  </si>
  <si>
    <t>Microsoft DPE, LEAP, enthusiasm, software engineering, innovation, sailing</t>
  </si>
  <si>
    <t xml:space="preserve">User experience geek, art fiend, friend of cats. </t>
  </si>
  <si>
    <t xml:space="preserve">Marketing Nerd, Social Media Junkie, GoC Employee, Shoe Fanatic, can't live without nail polish and loves red wine. Also a runner and a soccer player. </t>
  </si>
  <si>
    <t>The mashup that is me; Public servant marketing chick &amp; web designer, yoga instructor, mom, kinesiologist, aromatherapist, and trained paramedic</t>
  </si>
  <si>
    <t xml:space="preserve">digital nomad, closet Jane Austen fan, twitter junkie, IM geek, gamer, MBr, huberprocrastinator, bad speller </t>
  </si>
  <si>
    <t>Just a grrl giik #hashtagmafia</t>
  </si>
  <si>
    <t>student of computer science and economics, eLearning, web2.0, semanic web, hci, information retrieval, user modeling, blogging,  PLE researcher</t>
  </si>
  <si>
    <t>ウェブ・人工知能・自然言語処理系研究者です。Twitterについても研究しています。いずれ、Twitter研究における日本第一人者なる・・・予定（</t>
  </si>
  <si>
    <t>I write ERP software for custom metal fabricators using rich clients and REST based services.</t>
  </si>
  <si>
    <t>Think and play with social and semantic web...</t>
  </si>
  <si>
    <t>Finding a next big thing in Web Technology and Business. W3C AC Member. MW2F DAP AG Chair.</t>
  </si>
  <si>
    <t>advocate of  skynet, photographer, air keyboardist</t>
  </si>
  <si>
    <t>Security Researcher, Blog:http://yujikosuga.blogspot.com/, Amberate (a web application security scanner that he's been working on): @amberate 小菅祐史/未踏ユース/セキュリティ</t>
  </si>
  <si>
    <t>Ass.-Prof. at Klagenfurt Univ. w/ research focus on multimedia communication</t>
  </si>
  <si>
    <t>The world's leading membership organization for computing professionals</t>
  </si>
  <si>
    <t>Information Science. Knowledge Media Design. Music Knowledge. Researcher. Consultant. Eternal student.</t>
  </si>
  <si>
    <t>Editor-In-Chief, Telefonica Developer Communities</t>
  </si>
  <si>
    <t>mostly a cto but emerging media technologist works too - currently @ hearst, formerly @ time-warner, dell online...</t>
  </si>
  <si>
    <t>10am - Midnight (Mon - Sat), Cafe + Upstairs Lounge + Outdoor Seating. Downtown Raleigh, Corner of Davie + Blount. Host your next party, meeting or fundraiser</t>
  </si>
  <si>
    <t>TriOut helps you meet people, find new places and discover things to do in the Triangle. Explore the Triangle with TriOut</t>
  </si>
  <si>
    <t>Agilist, Consultant, Educator</t>
  </si>
  <si>
    <t>LotusLive Security Architect at IBM</t>
  </si>
  <si>
    <t>Director of Imagining the Internet, intergalactic info fanatic, futurist, professor, journalist, researcher</t>
  </si>
  <si>
    <t>Researcher. Working on social media, sensor networks for mining social interactions, complex networks.</t>
  </si>
  <si>
    <t>W3C semantic web staff (RIF and OWL), divorced father of 4, native of California but now living near Boston</t>
  </si>
  <si>
    <t>Computer Science Head of Department, campaigner 4 Bletchley Park and Women in Tech, 4 kids (I know!)</t>
  </si>
  <si>
    <t>PhD in DERI with interests in focused crawling and meta data extraction</t>
  </si>
  <si>
    <t>Professor, author, computer scientist, engineer. Freethinker. Loves science, education, math, tech, jazz, soccer (Barça!), image&amp;video, vision, brain stuff.</t>
  </si>
  <si>
    <t>PhD student at the University of Glasgow</t>
  </si>
  <si>
    <t>community shepherd, BBQ connoisseur, software developer, declarative living, zombie talker, technology evangelist,  road tripper, not necessarily in that order</t>
  </si>
  <si>
    <t>professor at DIT-UPM http://www.dit.upm.es/jsr</t>
  </si>
  <si>
    <t>Computer scientist at ETH Zurich and co-founder of TwitterTim.es</t>
  </si>
  <si>
    <t>Tech enthusiast working in the fields of semantic web and audio processing with interests in augmented reality. Family and classic cars occupy my free time.</t>
  </si>
  <si>
    <t>Web scientist. researcher. user experience. js. tealeavesapp. whit.me. crowdbeat. opengovpt. diy. guitar player.</t>
  </si>
  <si>
    <t>phd student</t>
  </si>
  <si>
    <t>Web security and standards geek. Can't keep fingers out of Internet Governance and ICANN. Working at W3C.</t>
  </si>
  <si>
    <t>Associate Professor of the Computer Science Dept at Universidad Catolica de Chile</t>
  </si>
  <si>
    <t xml:space="preserve">PR and social media girl SEEKING entry-level beginnings to a PR/digital communications career. Trivia junkie. To-do list maker. Explorer. Tarheel. </t>
  </si>
  <si>
    <t>Music Librarian in South Carolina. Former band nerd turned tech nerd. Also loves photography and vegetables.</t>
  </si>
  <si>
    <t>hacker for libraries, digital archaeologist, pragmatist, etc</t>
  </si>
  <si>
    <t>Interests include the Internet of Things, Semantic Web, Social Media, Investigative Journalism...</t>
  </si>
  <si>
    <t>Semantizen</t>
  </si>
  <si>
    <t>I live mostly online and write about internet on iclub.ir(in persian)</t>
  </si>
  <si>
    <t>User Experience , UI Engineer , Web Standards , Blogger</t>
  </si>
  <si>
    <t>IBMer, WebSpherian, Ubuntunian, BlackBerrian, Author</t>
  </si>
  <si>
    <t>WebSphere Architect (Focus on Java XML, SOA and performance)</t>
  </si>
  <si>
    <t>Web痴心6年中; Google景仰6年中; Twitter中毒3年中; Java摸爬6年中' Semantic Web梦境3年中; UCD&amp;UX迷茫1年中; Linux懵懂5年中; Internet of Things关注1年中; Python入门0年中; 自由开放民主笃信中，于是，翻墙健身4年中。</t>
  </si>
  <si>
    <t xml:space="preserve">en vrai : http://bit.ly/bio-F2B _x000D_
</t>
  </si>
  <si>
    <t>@AmnestyUK Web &amp; New Media Manager. Blogger @Londonist. Global @Twestival PR. Volunteer for @brightonecomms. Lover of wine, sushi and bad bad TV.</t>
  </si>
  <si>
    <t>Freelance radio geek/producer/journalist/social media-type. I like doing cool stuff like visiting Nasa, and taking pictures.  All views mine, not employers'.</t>
  </si>
  <si>
    <t>Shaw Marketing is a boutique marketing co offering big ideas in a small, affordable &amp; service-oriented package. Need help but hate big agency drama? Call us</t>
  </si>
  <si>
    <t xml:space="preserve">Retail, Online marketing; eCommerce; Social media; Eco Green; </t>
  </si>
  <si>
    <t>Father, founder of Carrboro Coworking, Durham Coworking, &amp; Community Workplaces LLC, entrepreneur, artist, Coworking evangelist, college basketball fan</t>
  </si>
  <si>
    <t>Marketing Strategist | Writer | Blogger | Web Site Designer | Interactive Media Producer | NC State Alum | Husband &amp; Father | Human</t>
  </si>
  <si>
    <t>Web and EPrints guy at University of Southampton</t>
  </si>
  <si>
    <t>Interested in Gov 2.0, open and transparent government. Check out my site - thanks.</t>
  </si>
  <si>
    <t>Librarian, Information specialist, Project Manager Prince2 Practitioner, Independent researcher and author</t>
  </si>
  <si>
    <t xml:space="preserve">how to have fun with XML Databases and XQuery </t>
  </si>
  <si>
    <t>Engineering student, XQuery enthousiast</t>
  </si>
  <si>
    <t>Data Models (XML, UML), XML, XSLT, XSL-FO, Boating, Chesapeake</t>
  </si>
  <si>
    <t>Technology enthusiast, _x000D_
semantic web/educational app developer, currently doing the startup thing</t>
  </si>
  <si>
    <t>assistant professor at Kyoto University. Natural Language Processing.</t>
  </si>
  <si>
    <t>Medical Doctor, researcher. Complex phenomena and interdisciplinary studies are my things. Travel a lot.</t>
  </si>
  <si>
    <t>Life in Raleigh, HR services interoperability...</t>
  </si>
  <si>
    <t>geek and information junkie</t>
  </si>
  <si>
    <t>Consultant in Emerging Technologies
Agile Development
RFID
Web2.0</t>
  </si>
  <si>
    <t>Tech Innovation Strategy lead guy at Deloitte Consulting</t>
  </si>
  <si>
    <t>Intelligent Web, Team Builder, Problem Solver, Web 3.0 Real-Time Social Search, Entrepreneur, Cyclist, TdF Fan, American, and Hi-End Home Theater geek</t>
  </si>
  <si>
    <t>Prof, Mozilla Developer, Mozilla Education Lead, Blogger</t>
  </si>
  <si>
    <t>phd student, technophile,  internetologist, purveyor of ideas.</t>
  </si>
  <si>
    <t xml:space="preserve">Marketer, data manager at NCSU by day; librarian in training and Mommy at night. </t>
  </si>
  <si>
    <t>Sysadmin, Writer, Entrepreneur, Father, and UrsulaV's boyfriend. Rated PG13 to R.</t>
  </si>
  <si>
    <t>Blogads.com founder, working with Perez, Markos, Michelle + 3500 other premier bloggers. Pizza maven.   Instigator of Twiangulate.com and Taghive.com.</t>
  </si>
  <si>
    <t>www.scienceinthetriangle.org</t>
  </si>
  <si>
    <t>Now I have a twitter account everybody will finally realize how clever I am</t>
  </si>
  <si>
    <t>W3C Business Manager and Web Foundation Board of Directors</t>
  </si>
  <si>
    <t>I switched from Facebook to Twitter so I could log every random thought that came my way. I consider this fair warning.</t>
  </si>
  <si>
    <t>Ph.D Candidate, Arizona State University; social computing, large-scale data analytics, data mining</t>
  </si>
  <si>
    <t>Live Long and  prosper</t>
  </si>
  <si>
    <t>online science journalist, currently working at Scientific American</t>
  </si>
  <si>
    <t>Elon's iMedia graduate program is a one-year, full-time program that will prepare graduates to think strategically across media platforms.</t>
  </si>
  <si>
    <t xml:space="preserve">Strategic Communications student, music geek, media junkie, world traveler, aspiring New York City resident, PR intern and enthusiast.  </t>
  </si>
  <si>
    <t>Elon University grad student in Interactive Media. Find links about new media, journalism, creativity, writing and running here.</t>
  </si>
  <si>
    <t>Info sci Masters student, geeking out on social media for PR, digital collections, and metadata.</t>
  </si>
  <si>
    <t>I find patterns where other's can't... PhD Student in Info Science at UNC, focused on OSNs</t>
  </si>
  <si>
    <t>Giving your apps a 'voice'. Access Ribbit’s open, scalable, cloud-based global phone network/APIs using Flash/Flex, Java, PHP, REST.</t>
  </si>
  <si>
    <t>Ph.D. student in Computer Science &amp; Engineering; Miscellaneous; Or?</t>
  </si>
  <si>
    <t>A programmer and geek. A guitarist, a mandolin player, a harp blower and a fiddle owner. A music collector and all-around know-it-all.</t>
  </si>
  <si>
    <t>Information Specialist, Geographer, Instructor, Writer, Artist, Listmaker.</t>
  </si>
  <si>
    <t>Illuminate. Integrate. Elevate.</t>
  </si>
  <si>
    <t>雑食系の研究者。興味あることはなんでもやります。</t>
  </si>
  <si>
    <t>東京大学大学院工学系技術経営のM1&amp;情報学環教育部２年。_x000D_
研究は人工知能分野に興味があったり、社会ネットワーク分析やっていたりします。_x000D_
あとSPYSEEに関わっていたり他のこともやってたりします。_x000D_
趣味は旅行と語学です。_x000D_
どうでもいいつぶやき多いですが興味があったらフォローどうぞー！</t>
  </si>
  <si>
    <t>@GR8C Exec Dir, @OpenMLS Registry, @RealWebCon Chair, @MLSNProtocol/@Remetal/@RealDF Author, Markup Geek, DMB Fan, and Basketball Coach.</t>
  </si>
  <si>
    <t>Web designer, gamer, nerd</t>
  </si>
  <si>
    <t>Technology Fellow at The Poynter Institute. Instructor at the University of Florida. News design and cognition researcher.</t>
  </si>
  <si>
    <t>SW Developer @ Garlik, SWXG @ W3C, X-PhD student at Southampton, and other shtuff ...</t>
  </si>
  <si>
    <t xml:space="preserve">Marketing pro with a social media bug. President of the Triangle Interactive Marketing Association. Love scuba, lamp-work beads, dancing and 5 Bucks is Change. </t>
  </si>
  <si>
    <t>Grad Student - Computer Science</t>
  </si>
  <si>
    <t>Designer, Developer, Geek, Pseudo-Photographer, Lazy Blogger.</t>
  </si>
  <si>
    <t>am: geek, agitator | into: biz, tech, nyc | speak: only for myself | work: cisco</t>
  </si>
  <si>
    <t xml:space="preserve">UX Designer / Developer, Server progammer, Gamer, Motorcyclist and Wedding DJ </t>
  </si>
  <si>
    <t>Strategic Com major @ Elon interested in a media/tech research, DJ on WSOE, music is my religion, I love to cook and I'm always searching for the next big thing</t>
  </si>
  <si>
    <t>Acting Moodle Operations Manager &amp; Learning Technologist within the e-Learning team in the Learning &amp; Teaching Enhancement Office, University of Bath, UK.</t>
  </si>
  <si>
    <t>controller of graph</t>
  </si>
  <si>
    <t>Perspective changes everything, and I'm interested in mine being challenged—so long as there's coffee.</t>
  </si>
  <si>
    <t>Yes it's Zazou the clown</t>
  </si>
  <si>
    <t>Excited for the completely unpredictable.</t>
  </si>
  <si>
    <t>Beer Geek, Homebrewer, and Sometimes Politico</t>
  </si>
  <si>
    <t>Currently: Director of HIT Lab Australia. July '10: Moving to St. Andrews University as Professor in the Chair of Human Computer Interaction</t>
  </si>
  <si>
    <t>Chancellor of Crazy Straws, movie fanatic, bibliophile, aspiring writer, trumpet player, and a PHP &amp; Zend Framework fanboy</t>
  </si>
  <si>
    <t>NC State Developer, Wolfpack Fan, Apple Fanboy, PHP &amp; Zend Framework-er, Social Media addict, serial entreprenuer</t>
  </si>
  <si>
    <t>A specialist in search technology and grad student at UMass Amherst.</t>
  </si>
  <si>
    <t xml:space="preserve">Journalist with Conde Nast Portfolio, New Republic, Atlantic, TPM, Washington Monthly, Time, Newsweek, and now financial crisis commission. My views only. </t>
  </si>
  <si>
    <t>Skilled Merchandise Planner with MBA.  Retail warrior and social media enthusiast.</t>
  </si>
  <si>
    <t>Code Monkey Extraordinaire</t>
  </si>
  <si>
    <t>a Semantic Web guy</t>
  </si>
  <si>
    <t>Making computers and the web more intelligent and interoperable!</t>
  </si>
  <si>
    <t>assistant professor, writing arts :: phd, rhetoric + composition</t>
  </si>
  <si>
    <t>I live to love and laugh a lot and that's all I need...</t>
  </si>
  <si>
    <t>Computer Scientists, .NET Consultant, Software Engineer, Geek and Gadgeteer</t>
  </si>
  <si>
    <t>We went on the Chevy SXSW Road Trip. Saw the USA in a Chevrolet. _x000D_
#NCChevySXSW #ChevySXSW</t>
  </si>
  <si>
    <t>Instead of using tech to make it difficult to do the wrong thing, use tech to make it easy to do the right thing</t>
  </si>
  <si>
    <t>Senior. Loving life.</t>
  </si>
  <si>
    <t>The Imagining the Internet Center at Elon University collects smart statements that measure attitudes about the potential future of the Internet.</t>
  </si>
  <si>
    <t>Professional academic, amateur musician, obsessive fly-fisher, compulsive trouble-maker</t>
  </si>
  <si>
    <t>Web Application Engineer, web dork, polyglot, skater dood, career fullback and father of 2.</t>
  </si>
  <si>
    <t>Educator, social media practitioner, blogger. This is my LIVE feed. See @kegill for normal tweets!</t>
  </si>
  <si>
    <t>Apaixonado por acessibilidade, usabilidade e padrões web, HTML, CSS e pizza de mussarela.</t>
  </si>
  <si>
    <t>Web para todos, em qualquer dispositivo, em qualquer lugar, segura e confiável!</t>
  </si>
  <si>
    <t>#IPv6 repost bot</t>
  </si>
  <si>
    <t>ちょっとHなニュースサイト「ピンクニュース」をやってますです。新着情報をつぶやき中。</t>
  </si>
  <si>
    <t>Raleigh NC News Headlines</t>
  </si>
  <si>
    <t>Global Real Estate And Technology Consortium is a nonprofit science org creating standards, protocols, and open source projects. ExecDir @CoreyLeong</t>
  </si>
  <si>
    <t>digital guru working in the entertainment industry, raconteur, and dad of one</t>
  </si>
  <si>
    <t>Creating a Twitter Follower Network for like minded followers to follow, follow me - i follow back!</t>
  </si>
  <si>
    <t>NuYo-bred - Hispanic Entrepreneur! E</t>
  </si>
  <si>
    <t>The daily shares, likes et cetera of @ashalynd  (that is me), to unclog the main account a bit :)  Started 19/7/2009.Thanks to @jimbofin for the picture!</t>
  </si>
  <si>
    <t>PhD candidate at Swinburne University in Melbourne.</t>
  </si>
  <si>
    <t>Negócios Baseados em Casa, Com ajuda da Internet , Empreendedor na Industria do bem estar e Marketing Mult-nivel , Forex  aprendiz)</t>
  </si>
  <si>
    <t>Il tuo service di stampa Online: piccoli, medi e grnadi formati. Calcola il preventivo costiamo meno di quanto pensi!</t>
  </si>
  <si>
    <t>I specialize in bringing the world of Arts and Designs to your home and making your life a little more comfortable</t>
  </si>
  <si>
    <t>自由活動中。 猫・特撮・Ｂ級映画・お芝居・落書き・聖飢魔Ⅱで自分は日々成り立ってます(笑)</t>
  </si>
  <si>
    <t>WWW、すなわち『Wi! Wi! Wilder! 』。　『ワイ！ワイ！ワイルダー！』と読みます。2010年度はワイルダーだ！　その魅力をもっともっと伝えたい！　ということで、ここにWWW実行委員会が発足しました。</t>
  </si>
  <si>
    <t>Bringing you all the latest topics from around the web!</t>
  </si>
  <si>
    <t>just ordinary woman</t>
  </si>
  <si>
    <t>hentai news bot</t>
  </si>
  <si>
    <t>RSS from Fernando Capeletto netgroup works activities, I follow to keep up to date with my nets &amp; co-workers. My own content is in @fjcapeletto , Follow me 1st</t>
  </si>
  <si>
    <t>Gutenbyte in Hamburg und Lüneburg - macht klare, intuitive und konforme Webseiten. Gutenbyte - makes clear, intuitive and compliant websites.</t>
  </si>
  <si>
    <t>Any beginner can pick it up, immediately, start driving traffic within 24 hours and see profit in a few days.</t>
  </si>
  <si>
    <t>Be relentless in all you do, all that you need is in YOU. THINK BIG!!!</t>
  </si>
  <si>
    <t>Travel with the best and forget about the rest - specializing in the Caribbean</t>
  </si>
  <si>
    <t>A Bay Area Yahoo!</t>
  </si>
  <si>
    <t>NC State Employee. Tennis Pro. Semi Grad Student. Landed Aristocrat. Love Learning and Travel.</t>
  </si>
  <si>
    <t>Tweeting about science, tech and general stuff, with a bit of disruption thrown in.</t>
  </si>
  <si>
    <t xml:space="preserve">Business of Twitter | Business Use Feeds | </t>
  </si>
  <si>
    <t>SEO &amp; Marketing Tips</t>
  </si>
  <si>
    <t>We're all about iconic ideas that build brands. See more of us on Facebook http://bit.ly/baITp</t>
  </si>
  <si>
    <t>Special Collections, Health Sciences Library, University of North Carolina at Chapel Hill</t>
  </si>
  <si>
    <t>Sara is the Associate Product Manager here at Knewton, Inc.</t>
  </si>
  <si>
    <t>7 Kids, a wife and a great life, oh and a dog</t>
  </si>
  <si>
    <t xml:space="preserve">transdisciplinary PhD student following the developments of web accessibility   </t>
  </si>
  <si>
    <t>Accomplished sales professional with over 17 years of solid sales &amp; management experience specializing in online/new media</t>
  </si>
  <si>
    <t>News and blog aggregate for entrepreneurs.</t>
  </si>
  <si>
    <t>London</t>
  </si>
  <si>
    <t>Rome</t>
  </si>
  <si>
    <t>Eastern Time (US &amp; Canada)</t>
  </si>
  <si>
    <t>Central Time (US &amp; Canada)</t>
  </si>
  <si>
    <t>Greenland</t>
  </si>
  <si>
    <t>Madrid</t>
  </si>
  <si>
    <t>Pacific Time (US &amp; Canada)</t>
  </si>
  <si>
    <t>Mountain Time (US &amp; Canada)</t>
  </si>
  <si>
    <t>Hawaii</t>
  </si>
  <si>
    <t>Pretoria</t>
  </si>
  <si>
    <t>Tehran</t>
  </si>
  <si>
    <t>Dublin</t>
  </si>
  <si>
    <t>Athens</t>
  </si>
  <si>
    <t>Copenhagen</t>
  </si>
  <si>
    <t>Quito</t>
  </si>
  <si>
    <t>Tokyo</t>
  </si>
  <si>
    <t>Ljubljana</t>
  </si>
  <si>
    <t>Singapore</t>
  </si>
  <si>
    <t>Vienna</t>
  </si>
  <si>
    <t>Paris</t>
  </si>
  <si>
    <t>Berlin</t>
  </si>
  <si>
    <t>Arizona</t>
  </si>
  <si>
    <t>Alaska</t>
  </si>
  <si>
    <t>Taipei</t>
  </si>
  <si>
    <t>Bern</t>
  </si>
  <si>
    <t>Edinburgh</t>
  </si>
  <si>
    <t>Atlantic Time (Canada)</t>
  </si>
  <si>
    <t>Brussels</t>
  </si>
  <si>
    <t>Cairo</t>
  </si>
  <si>
    <t>Bogota</t>
  </si>
  <si>
    <t>Budapest</t>
  </si>
  <si>
    <t>Brasilia</t>
  </si>
  <si>
    <t>Chennai</t>
  </si>
  <si>
    <t>Beijing</t>
  </si>
  <si>
    <t>Guadalajara</t>
  </si>
  <si>
    <t>Central America</t>
  </si>
  <si>
    <t>New Delhi</t>
  </si>
  <si>
    <t>Seoul</t>
  </si>
  <si>
    <t>Amsterdam</t>
  </si>
  <si>
    <t>Istanbul</t>
  </si>
  <si>
    <t>Buenos Aires</t>
  </si>
  <si>
    <t>Lisbon</t>
  </si>
  <si>
    <t>Santiago</t>
  </si>
  <si>
    <t>Kabul</t>
  </si>
  <si>
    <t>Hobart</t>
  </si>
  <si>
    <t>Helsinki</t>
  </si>
  <si>
    <t>Tijuana</t>
  </si>
  <si>
    <t>Tallinn</t>
  </si>
  <si>
    <t>Mon Nov 16 23:47:10 +0000 2009</t>
  </si>
  <si>
    <t>Thu Dec 24 18:11:59 +0000 2009</t>
  </si>
  <si>
    <t>Thu Apr 30 11:15:21 +0000 2009</t>
  </si>
  <si>
    <t>Fri Aug 29 03:13:37 +0000 2008</t>
  </si>
  <si>
    <t>Sun Feb 10 23:04:10 +0000 2008</t>
  </si>
  <si>
    <t>Sun Jun 08 09:10:33 +0000 2008</t>
  </si>
  <si>
    <t>Mon Jul 27 18:26:42 +0000 2009</t>
  </si>
  <si>
    <t>Mon Mar 16 14:19:20 +0000 2009</t>
  </si>
  <si>
    <t>Tue Aug 21 06:10:22 +0000 2007</t>
  </si>
  <si>
    <t>Thu Nov 19 19:05:05 +0000 2009</t>
  </si>
  <si>
    <t>Tue Mar 16 22:05:19 +0000 2010</t>
  </si>
  <si>
    <t>Wed Feb 27 15:09:01 +0000 2008</t>
  </si>
  <si>
    <t>Sat Sep 06 11:06:13 +0000 2008</t>
  </si>
  <si>
    <t>Tue Oct 21 02:26:19 +0000 2008</t>
  </si>
  <si>
    <t>Fri Jul 14 14:16:18 +0000 2006</t>
  </si>
  <si>
    <t>Sat Apr 25 03:09:33 +0000 2009</t>
  </si>
  <si>
    <t>Mon Dec 11 11:43:36 +0000 2006</t>
  </si>
  <si>
    <t>Fri Sep 26 14:34:55 +0000 2008</t>
  </si>
  <si>
    <t>Mon Dec 18 02:02:42 +0000 2006</t>
  </si>
  <si>
    <t>Mon Nov 16 13:15:36 +0000 2009</t>
  </si>
  <si>
    <t>Mon Nov 23 20:01:30 +0000 2009</t>
  </si>
  <si>
    <t>Sun Nov 23 02:37:55 +0000 2008</t>
  </si>
  <si>
    <t>Thu May 31 18:43:34 +0000 2007</t>
  </si>
  <si>
    <t>Tue Nov 07 20:57:42 +0000 2006</t>
  </si>
  <si>
    <t>Tue Mar 13 20:00:34 +0000 2007</t>
  </si>
  <si>
    <t>Wed Nov 19 21:14:58 +0000 2008</t>
  </si>
  <si>
    <t>Fri Mar 16 15:44:31 +0000 2007</t>
  </si>
  <si>
    <t>Wed Mar 14 12:31:20 +0000 2007</t>
  </si>
  <si>
    <t>Sun Nov 09 16:51:56 +0000 2008</t>
  </si>
  <si>
    <t>Thu Apr 03 17:58:22 +0000 2008</t>
  </si>
  <si>
    <t>Thu Jul 13 21:27:23 +0000 2006</t>
  </si>
  <si>
    <t>Sat Apr 05 19:32:40 +0000 2008</t>
  </si>
  <si>
    <t>Mon Apr 27 10:26:13 +0000 2009</t>
  </si>
  <si>
    <t>Wed Apr 30 01:45:56 +0000 2008</t>
  </si>
  <si>
    <t>Sun Jul 06 22:29:23 +0000 2008</t>
  </si>
  <si>
    <t>Sat Oct 18 15:07:57 +0000 2008</t>
  </si>
  <si>
    <t>Wed Jun 20 02:02:52 +0000 2007</t>
  </si>
  <si>
    <t>Tue Feb 05 00:01:31 +0000 2008</t>
  </si>
  <si>
    <t>Sat May 10 19:18:59 +0000 2008</t>
  </si>
  <si>
    <t>Mon Oct 27 16:54:11 +0000 2008</t>
  </si>
  <si>
    <t>Mon Oct 08 21:03:02 +0000 2007</t>
  </si>
  <si>
    <t>Tue Apr 21 06:59:33 +0000 2009</t>
  </si>
  <si>
    <t>Sat Feb 21 02:32:24 +0000 2009</t>
  </si>
  <si>
    <t>Mon Nov 09 18:34:28 +0000 2009</t>
  </si>
  <si>
    <t>Tue Jun 09 12:36:04 +0000 2009</t>
  </si>
  <si>
    <t>Mon Jul 06 21:15:06 +0000 2009</t>
  </si>
  <si>
    <t>Wed Mar 26 18:45:05 +0000 2008</t>
  </si>
  <si>
    <t>Wed Mar 14 09:43:41 +0000 2007</t>
  </si>
  <si>
    <t>Wed Jun 06 15:35:14 +0000 2007</t>
  </si>
  <si>
    <t>Sat Jan 19 16:03:35 +0000 2008</t>
  </si>
  <si>
    <t>Tue Sep 09 14:46:32 +0000 2008</t>
  </si>
  <si>
    <t>Thu Sep 04 14:35:02 +0000 2008</t>
  </si>
  <si>
    <t>Fri Aug 10 14:38:35 +0000 2007</t>
  </si>
  <si>
    <t>Wed Jan 09 22:29:13 +0000 2008</t>
  </si>
  <si>
    <t>Thu Apr 23 13:14:11 +0000 2009</t>
  </si>
  <si>
    <t>Fri Jan 23 20:15:03 +0000 2009</t>
  </si>
  <si>
    <t>Mon Jan 11 15:19:48 +0000 2010</t>
  </si>
  <si>
    <t>Tue Oct 07 00:16:38 +0000 2008</t>
  </si>
  <si>
    <t>Fri Jan 09 23:59:16 +0000 2009</t>
  </si>
  <si>
    <t>Wed Oct 11 20:32:28 +0000 2006</t>
  </si>
  <si>
    <t>Wed Jul 11 18:52:41 +0000 2007</t>
  </si>
  <si>
    <t>Sat Nov 14 20:43:19 +0000 2009</t>
  </si>
  <si>
    <t>Wed Feb 25 19:27:48 +0000 2009</t>
  </si>
  <si>
    <t>Wed Jan 14 13:08:28 +0000 2009</t>
  </si>
  <si>
    <t>Sat Mar 01 18:39:11 +0000 2008</t>
  </si>
  <si>
    <t>Thu Mar 15 20:41:09 +0000 2007</t>
  </si>
  <si>
    <t>Mon Dec 17 20:12:28 +0000 2007</t>
  </si>
  <si>
    <t>Mon Jul 28 01:47:10 +0000 2008</t>
  </si>
  <si>
    <t>Fri May 15 12:03:23 +0000 2009</t>
  </si>
  <si>
    <t>Sun May 18 22:24:02 +0000 2008</t>
  </si>
  <si>
    <t>Fri Mar 23 16:08:40 +0000 2007</t>
  </si>
  <si>
    <t>Sun May 18 20:25:22 +0000 2008</t>
  </si>
  <si>
    <t>Mon Sep 29 18:28:02 +0000 2008</t>
  </si>
  <si>
    <t>Mon May 19 12:57:18 +0000 2008</t>
  </si>
  <si>
    <t>Thu Jul 12 15:14:07 +0000 2007</t>
  </si>
  <si>
    <t>Sat Dec 12 10:35:53 +0000 2009</t>
  </si>
  <si>
    <t>Tue Mar 23 22:07:08 +0000 2010</t>
  </si>
  <si>
    <t>Fri Sep 26 13:34:27 +0000 2008</t>
  </si>
  <si>
    <t>Tue May 12 19:30:01 +0000 2009</t>
  </si>
  <si>
    <t>Mon May 25 19:30:05 +0000 2009</t>
  </si>
  <si>
    <t>Mon Nov 19 14:19:00 +0000 2007</t>
  </si>
  <si>
    <t>Mon Apr 20 20:02:33 +0000 2009</t>
  </si>
  <si>
    <t>Sat Dec 27 06:16:24 +0000 2008</t>
  </si>
  <si>
    <t>Thu Jul 10 11:29:48 +0000 2008</t>
  </si>
  <si>
    <t>Wed Mar 12 07:27:43 +0000 2008</t>
  </si>
  <si>
    <t>Sun Aug 30 13:46:52 +0000 2009</t>
  </si>
  <si>
    <t>Fri May 30 17:28:15 +0000 2008</t>
  </si>
  <si>
    <t>Fri Mar 06 21:14:38 +0000 2009</t>
  </si>
  <si>
    <t>Tue Jan 13 03:00:02 +0000 2009</t>
  </si>
  <si>
    <t>Mon Jun 16 10:49:40 +0000 2008</t>
  </si>
  <si>
    <t>Thu Feb 05 13:43:59 +0000 2009</t>
  </si>
  <si>
    <t>Sun Jun 01 01:24:01 +0000 2008</t>
  </si>
  <si>
    <t>Wed May 06 14:22:43 +0000 2009</t>
  </si>
  <si>
    <t>Tue Mar 11 07:16:40 +0000 2008</t>
  </si>
  <si>
    <t>Tue Mar 03 17:11:19 +0000 2009</t>
  </si>
  <si>
    <t>Tue Oct 23 18:26:31 +0000 2007</t>
  </si>
  <si>
    <t>Tue Jun 23 21:28:12 +0000 2009</t>
  </si>
  <si>
    <t>Mon Dec 21 19:58:35 +0000 2009</t>
  </si>
  <si>
    <t>Thu Jul 30 06:46:54 +0000 2009</t>
  </si>
  <si>
    <t>Thu Oct 22 14:15:39 +0000 2009</t>
  </si>
  <si>
    <t>Thu Apr 17 12:55:12 +0000 2008</t>
  </si>
  <si>
    <t>Fri Apr 09 08:15:33 +0000 2010</t>
  </si>
  <si>
    <t>Tue Apr 03 22:54:24 +0000 2007</t>
  </si>
  <si>
    <t>Sun Dec 28 16:19:09 +0000 2008</t>
  </si>
  <si>
    <t>Fri Aug 18 18:12:00 +0000 2006</t>
  </si>
  <si>
    <t>Thu Dec 07 19:48:39 +0000 2006</t>
  </si>
  <si>
    <t>Thu Mar 05 11:46:06 +0000 2009</t>
  </si>
  <si>
    <t>Wed Jul 18 04:19:50 +0000 2007</t>
  </si>
  <si>
    <t>Sat Aug 09 04:48:28 +0000 2008</t>
  </si>
  <si>
    <t>Thu Sep 17 19:19:57 +0000 2009</t>
  </si>
  <si>
    <t>Tue Mar 17 11:29:41 +0000 2009</t>
  </si>
  <si>
    <t>Wed Mar 25 12:17:40 +0000 2009</t>
  </si>
  <si>
    <t>Mon May 19 22:20:50 +0000 2008</t>
  </si>
  <si>
    <t>Sun Apr 27 03:38:02 +0000 2008</t>
  </si>
  <si>
    <t>Wed Mar 07 09:04:02 +0000 2007</t>
  </si>
  <si>
    <t>Sat Apr 12 17:33:39 +0000 2008</t>
  </si>
  <si>
    <t>Wed Jun 04 08:58:07 +0000 2008</t>
  </si>
  <si>
    <t>Mon Apr 23 17:27:51 +0000 2007</t>
  </si>
  <si>
    <t>Sat Apr 19 11:18:05 +0000 2008</t>
  </si>
  <si>
    <t>Tue Jun 23 13:27:53 +0000 2009</t>
  </si>
  <si>
    <t>Sun Aug 12 12:37:03 +0000 2007</t>
  </si>
  <si>
    <t>Sun Nov 19 21:07:16 +0000 2006</t>
  </si>
  <si>
    <t>Fri Oct 12 10:54:23 +0000 2007</t>
  </si>
  <si>
    <t>Fri Apr 18 17:38:27 +0000 2008</t>
  </si>
  <si>
    <t>Fri Feb 09 05:44:39 +0000 2007</t>
  </si>
  <si>
    <t>Fri Apr 25 22:24:07 +0000 2008</t>
  </si>
  <si>
    <t>Tue Apr 10 04:39:03 +0000 2007</t>
  </si>
  <si>
    <t>Sat Jun 13 07:48:35 +0000 2009</t>
  </si>
  <si>
    <t>Thu Aug 14 05:24:34 +0000 2008</t>
  </si>
  <si>
    <t>Tue Mar 03 16:53:54 +0000 2009</t>
  </si>
  <si>
    <t>Mon Feb 09 12:54:22 +0000 2009</t>
  </si>
  <si>
    <t>Tue Oct 02 13:06:28 +0000 2007</t>
  </si>
  <si>
    <t>Fri Dec 19 08:17:18 +0000 2008</t>
  </si>
  <si>
    <t>Thu Sep 20 13:43:36 +0000 2007</t>
  </si>
  <si>
    <t>Thu Feb 26 22:30:31 +0000 2009</t>
  </si>
  <si>
    <t>Fri Aug 01 16:25:31 +0000 2008</t>
  </si>
  <si>
    <t>Wed Mar 07 21:36:26 +0000 2007</t>
  </si>
  <si>
    <t>Sun Apr 01 01:32:56 +0000 2007</t>
  </si>
  <si>
    <t>Wed Aug 13 19:24:05 +0000 2008</t>
  </si>
  <si>
    <t>Wed Mar 18 03:42:56 +0000 2009</t>
  </si>
  <si>
    <t>Mon Apr 16 22:06:24 +0000 2007</t>
  </si>
  <si>
    <t>Thu Apr 30 01:46:25 +0000 2009</t>
  </si>
  <si>
    <t>Sat Sep 26 23:53:55 +0000 2009</t>
  </si>
  <si>
    <t>Sat Feb 07 13:29:20 +0000 2009</t>
  </si>
  <si>
    <t>Wed Oct 15 14:52:02 +0000 2008</t>
  </si>
  <si>
    <t>Wed Dec 13 08:45:15 +0000 2006</t>
  </si>
  <si>
    <t>Wed Jul 02 15:08:56 +0000 2008</t>
  </si>
  <si>
    <t>Sun Sep 07 19:24:38 +0000 2008</t>
  </si>
  <si>
    <t>Fri Feb 29 02:57:16 +0000 2008</t>
  </si>
  <si>
    <t>Tue Oct 20 22:57:40 +0000 2009</t>
  </si>
  <si>
    <t>Wed Apr 22 07:21:33 +0000 2009</t>
  </si>
  <si>
    <t>Thu Oct 16 11:55:31 +0000 2008</t>
  </si>
  <si>
    <t>Wed Aug 27 21:44:03 +0000 2008</t>
  </si>
  <si>
    <t>Tue Jan 13 18:30:43 +0000 2009</t>
  </si>
  <si>
    <t>Tue Feb 05 13:38:24 +0000 2008</t>
  </si>
  <si>
    <t>Thu Apr 12 02:55:02 +0000 2007</t>
  </si>
  <si>
    <t>Tue Apr 03 11:53:32 +0000 2007</t>
  </si>
  <si>
    <t>Thu Jan 18 06:04:04 +0000 2007</t>
  </si>
  <si>
    <t>Wed Dec 31 18:01:29 +0000 2008</t>
  </si>
  <si>
    <t>Thu Jun 07 14:37:07 +0000 2007</t>
  </si>
  <si>
    <t>Sun Jul 19 07:12:17 +0000 2009</t>
  </si>
  <si>
    <t>Sun May 20 23:00:04 +0000 2007</t>
  </si>
  <si>
    <t>Fri Apr 04 11:59:16 +0000 2008</t>
  </si>
  <si>
    <t>Sat Jan 16 07:59:35 +0000 2010</t>
  </si>
  <si>
    <t>Mon Mar 03 15:42:51 +0000 2008</t>
  </si>
  <si>
    <t>Mon Sep 22 08:37:23 +0000 2008</t>
  </si>
  <si>
    <t>Thu Mar 22 09:57:32 +0000 2007</t>
  </si>
  <si>
    <t>Thu Dec 27 19:08:00 +0000 2007</t>
  </si>
  <si>
    <t>Wed May 09 10:29:01 +0000 2007</t>
  </si>
  <si>
    <t>Tue Sep 29 08:41:37 +0000 2009</t>
  </si>
  <si>
    <t>Tue Feb 19 01:08:26 +0000 2008</t>
  </si>
  <si>
    <t>Thu Jun 25 23:12:42 +0000 2009</t>
  </si>
  <si>
    <t>Sat May 10 20:06:28 +0000 2008</t>
  </si>
  <si>
    <t>Thu Mar 29 18:12:25 +0000 2007</t>
  </si>
  <si>
    <t>Mon May 04 15:39:18 +0000 2009</t>
  </si>
  <si>
    <t>Mon Jan 28 05:04:30 +0000 2008</t>
  </si>
  <si>
    <t>Mon Jun 16 19:19:43 +0000 2008</t>
  </si>
  <si>
    <t>Wed Apr 01 13:45:37 +0000 2009</t>
  </si>
  <si>
    <t>Wed Sep 30 19:33:26 +0000 2009</t>
  </si>
  <si>
    <t>Thu Mar 19 12:06:04 +0000 2009</t>
  </si>
  <si>
    <t>Fri Apr 03 07:02:33 +0000 2009</t>
  </si>
  <si>
    <t>Thu May 24 14:28:03 +0000 2007</t>
  </si>
  <si>
    <t>Fri Mar 06 15:23:49 +0000 2009</t>
  </si>
  <si>
    <t>Tue Jan 05 09:45:11 +0000 2010</t>
  </si>
  <si>
    <t>Mon May 04 15:20:33 +0000 2009</t>
  </si>
  <si>
    <t>Wed Mar 14 19:12:20 +0000 2007</t>
  </si>
  <si>
    <t>Mon May 19 16:20:42 +0000 2008</t>
  </si>
  <si>
    <t>Thu Mar 19 19:27:50 +0000 2009</t>
  </si>
  <si>
    <t>Fri Mar 06 22:41:23 +0000 2009</t>
  </si>
  <si>
    <t>Sun Aug 30 14:25:29 +0000 2009</t>
  </si>
  <si>
    <t>Wed Jun 17 15:35:30 +0000 2009</t>
  </si>
  <si>
    <t>Wed Nov 18 10:26:53 +0000 2009</t>
  </si>
  <si>
    <t>Mon Feb 01 13:47:58 +0000 2010</t>
  </si>
  <si>
    <t>Fri Nov 28 12:26:13 +0000 2008</t>
  </si>
  <si>
    <t>Mon Sep 28 12:11:58 +0000 2009</t>
  </si>
  <si>
    <t>Tue Jan 27 12:58:10 +0000 2009</t>
  </si>
  <si>
    <t>Mon Nov 10 09:20:13 +0000 2008</t>
  </si>
  <si>
    <t>Sat Jun 14 08:20:57 +0000 2008</t>
  </si>
  <si>
    <t>Wed Sep 30 16:58:48 +0000 2009</t>
  </si>
  <si>
    <t>Thu Feb 07 14:48:32 +0000 2008</t>
  </si>
  <si>
    <t>Tue Apr 28 15:50:09 +0000 2009</t>
  </si>
  <si>
    <t>Fri Dec 05 19:24:04 +0000 2008</t>
  </si>
  <si>
    <t>Wed Jan 09 05:26:52 +0000 2008</t>
  </si>
  <si>
    <t>Thu Feb 14 17:50:03 +0000 2008</t>
  </si>
  <si>
    <t>Thu Nov 27 13:30:24 +0000 2008</t>
  </si>
  <si>
    <t>Wed Jan 21 17:08:28 +0000 2009</t>
  </si>
  <si>
    <t>Sat Apr 04 05:23:41 +0000 2009</t>
  </si>
  <si>
    <t>Wed Aug 20 23:46:20 +0000 2008</t>
  </si>
  <si>
    <t>Fri Dec 05 03:45:22 +0000 2008</t>
  </si>
  <si>
    <t>Sat Oct 13 00:55:57 +0000 2007</t>
  </si>
  <si>
    <t>Tue Feb 05 21:07:41 +0000 2008</t>
  </si>
  <si>
    <t>Thu May 08 07:34:56 +0000 2008</t>
  </si>
  <si>
    <t>Wed Mar 12 21:28:32 +0000 2008</t>
  </si>
  <si>
    <t>Wed Mar 25 06:24:17 +0000 2009</t>
  </si>
  <si>
    <t>Sat Oct 11 08:37:30 +0000 2008</t>
  </si>
  <si>
    <t>Mon Oct 20 05:21:14 +0000 2008</t>
  </si>
  <si>
    <t>Tue May 13 15:45:00 +0000 2008</t>
  </si>
  <si>
    <t>Sun Mar 09 15:34:02 +0000 2008</t>
  </si>
  <si>
    <t>Tue Mar 13 22:38:54 +0000 2007</t>
  </si>
  <si>
    <t>Fri Mar 21 14:48:12 +0000 2008</t>
  </si>
  <si>
    <t>Fri Nov 30 22:41:39 +0000 2007</t>
  </si>
  <si>
    <t>Thu Feb 01 20:08:54 +0000 2007</t>
  </si>
  <si>
    <t>Tue Jun 23 14:36:28 +0000 2009</t>
  </si>
  <si>
    <t>Fri Sep 04 20:35:31 +0000 2009</t>
  </si>
  <si>
    <t>Tue Jun 26 05:26:08 +0000 2007</t>
  </si>
  <si>
    <t>Fri Nov 07 15:46:19 +0000 2008</t>
  </si>
  <si>
    <t>Mon Dec 15 19:27:00 +0000 2008</t>
  </si>
  <si>
    <t>Thu Nov 13 17:47:46 +0000 2008</t>
  </si>
  <si>
    <t>Wed Dec 16 14:11:49 +0000 2009</t>
  </si>
  <si>
    <t>Wed Feb 21 04:20:42 +0000 2007</t>
  </si>
  <si>
    <t>Thu Mar 05 19:02:46 +0000 2009</t>
  </si>
  <si>
    <t>Sun Jun 22 11:51:11 +0000 2008</t>
  </si>
  <si>
    <t>Tue Mar 17 22:01:57 +0000 2009</t>
  </si>
  <si>
    <t>Thu Mar 27 21:22:56 +0000 2008</t>
  </si>
  <si>
    <t>Fri Oct 31 12:18:50 +0000 2008</t>
  </si>
  <si>
    <t>Sat Jan 16 13:59:55 +0000 2010</t>
  </si>
  <si>
    <t>Mon Sep 29 13:53:18 +0000 2008</t>
  </si>
  <si>
    <t>Mon May 11 19:32:01 +0000 2009</t>
  </si>
  <si>
    <t>Sun Nov 02 13:37:02 +0000 2008</t>
  </si>
  <si>
    <t>Thu Mar 29 19:41:09 +0000 2007</t>
  </si>
  <si>
    <t>Tue Apr 28 19:41:54 +0000 2009</t>
  </si>
  <si>
    <t>Fri Jul 31 13:37:13 +0000 2009</t>
  </si>
  <si>
    <t>Wed Dec 17 05:47:02 +0000 2008</t>
  </si>
  <si>
    <t>Fri Jul 31 10:44:30 +0000 2009</t>
  </si>
  <si>
    <t>Tue Feb 24 17:31:28 +0000 2009</t>
  </si>
  <si>
    <t>Tue Nov 11 08:22:50 +0000 2008</t>
  </si>
  <si>
    <t>Tue Dec 30 10:25:28 +0000 2008</t>
  </si>
  <si>
    <t>Sun Dec 14 21:12:14 +0000 2008</t>
  </si>
  <si>
    <t>Mon Oct 19 09:12:02 +0000 2009</t>
  </si>
  <si>
    <t>Thu Oct 30 19:37:34 +0000 2008</t>
  </si>
  <si>
    <t>Thu Jun 19 00:02:50 +0000 2008</t>
  </si>
  <si>
    <t>Mon Jan 05 01:00:52 +0000 2009</t>
  </si>
  <si>
    <t>Sat Sep 12 18:42:44 +0000 2009</t>
  </si>
  <si>
    <t>Tue Sep 29 09:25:11 +0000 2009</t>
  </si>
  <si>
    <t>Mon Oct 01 19:30:47 +0000 2007</t>
  </si>
  <si>
    <t>Fri Dec 21 15:23:21 +0000 2007</t>
  </si>
  <si>
    <t>Sat May 23 11:03:30 +0000 2009</t>
  </si>
  <si>
    <t>Wed Jul 01 13:30:15 +0000 2009</t>
  </si>
  <si>
    <t>Tue Jul 29 01:31:42 +0000 2008</t>
  </si>
  <si>
    <t>Tue Aug 19 12:54:45 +0000 2008</t>
  </si>
  <si>
    <t>Mon Jun 29 22:56:02 +0000 2009</t>
  </si>
  <si>
    <t>Wed Dec 31 01:02:34 +0000 2008</t>
  </si>
  <si>
    <t>Sat May 17 12:36:43 +0000 2008</t>
  </si>
  <si>
    <t>Fri Nov 14 19:26:43 +0000 2008</t>
  </si>
  <si>
    <t>Mon May 14 15:10:05 +0000 2007</t>
  </si>
  <si>
    <t>Thu Mar 15 18:22:36 +0000 2007</t>
  </si>
  <si>
    <t>Sun Mar 15 20:00:41 +0000 2009</t>
  </si>
  <si>
    <t>Mon Oct 12 18:32:39 +0000 2009</t>
  </si>
  <si>
    <t>Mon Jun 29 22:55:45 +0000 2009</t>
  </si>
  <si>
    <t>Sun Mar 08 11:36:01 +0000 2009</t>
  </si>
  <si>
    <t>Wed Nov 05 01:27:19 +0000 2008</t>
  </si>
  <si>
    <t>Tue May 13 11:36:21 +0000 2008</t>
  </si>
  <si>
    <t>Sun Dec 31 02:03:17 +0000 2006</t>
  </si>
  <si>
    <t>Tue Mar 10 04:23:36 +0000 2009</t>
  </si>
  <si>
    <t>Sun Jun 03 22:21:31 +0000 2007</t>
  </si>
  <si>
    <t>Thu Mar 13 11:39:02 +0000 2008</t>
  </si>
  <si>
    <t>Sun Oct 25 22:28:29 +0000 2009</t>
  </si>
  <si>
    <t>Thu Jan 22 18:48:41 +0000 2009</t>
  </si>
  <si>
    <t>Thu May 03 01:00:36 +0000 2007</t>
  </si>
  <si>
    <t>Thu Jul 23 14:38:57 +0000 2009</t>
  </si>
  <si>
    <t>Mon Aug 10 19:12:14 +0000 2009</t>
  </si>
  <si>
    <t>Fri Nov 20 15:55:53 +0000 2009</t>
  </si>
  <si>
    <t>Fri Mar 02 15:29:10 +0000 2007</t>
  </si>
  <si>
    <t>Thu Jun 04 09:42:25 +0000 2009</t>
  </si>
  <si>
    <t>Mon Feb 19 14:49:34 +0000 2007</t>
  </si>
  <si>
    <t>Sun Jan 11 11:45:17 +0000 2009</t>
  </si>
  <si>
    <t>Tue Sep 23 22:44:54 +0000 2008</t>
  </si>
  <si>
    <t>Fri Mar 20 18:29:40 +0000 2009</t>
  </si>
  <si>
    <t>Wed Jan 28 19:29:46 +0000 2009</t>
  </si>
  <si>
    <t>Mon Dec 10 22:53:19 +0000 2007</t>
  </si>
  <si>
    <t>Sat Nov 22 11:13:31 +0000 2008</t>
  </si>
  <si>
    <t>Tue Jul 10 17:12:43 +0000 2007</t>
  </si>
  <si>
    <t>Sun Dec 02 09:20:53 +0000 2007</t>
  </si>
  <si>
    <t>Thu Mar 13 14:03:07 +0000 2008</t>
  </si>
  <si>
    <t>Thu Sep 18 03:59:44 +0000 2008</t>
  </si>
  <si>
    <t>Wed Apr 30 04:09:01 +0000 2008</t>
  </si>
  <si>
    <t>Fri Apr 17 15:10:45 +0000 2009</t>
  </si>
  <si>
    <t>Mon Dec 22 15:33:15 +0000 2008</t>
  </si>
  <si>
    <t>Wed Jun 17 13:59:07 +0000 2009</t>
  </si>
  <si>
    <t>Fri Jul 13 14:04:47 +0000 2007</t>
  </si>
  <si>
    <t>Tue Apr 08 12:43:41 +0000 2008</t>
  </si>
  <si>
    <t>Mon Dec 14 16:24:39 +0000 2009</t>
  </si>
  <si>
    <t>Wed Jan 21 03:54:13 +0000 2009</t>
  </si>
  <si>
    <t>Fri Dec 21 07:37:48 +0000 2007</t>
  </si>
  <si>
    <t>Wed Jul 08 20:25:00 +0000 2009</t>
  </si>
  <si>
    <t>Wed Jan 14 22:22:57 +0000 2009</t>
  </si>
  <si>
    <t>Tue Mar 03 16:31:00 +0000 2009</t>
  </si>
  <si>
    <t>Tue Mar 20 07:37:43 +0000 2007</t>
  </si>
  <si>
    <t>Thu Apr 02 17:36:04 +0000 2009</t>
  </si>
  <si>
    <t>Fri Sep 14 14:11:49 +0000 2007</t>
  </si>
  <si>
    <t>Fri Jan 18 08:47:45 +0000 2008</t>
  </si>
  <si>
    <t>Wed Feb 04 09:33:38 +0000 2009</t>
  </si>
  <si>
    <t>Tue May 13 14:07:50 +0000 2008</t>
  </si>
  <si>
    <t>Sun Aug 03 00:44:56 +0000 2008</t>
  </si>
  <si>
    <t>Wed Oct 11 19:37:42 +0000 2006</t>
  </si>
  <si>
    <t>Sat Jun 21 00:40:30 +0000 2008</t>
  </si>
  <si>
    <t>Mon Jun 02 23:53:12 +0000 2008</t>
  </si>
  <si>
    <t>Fri Jun 06 11:05:28 +0000 2008</t>
  </si>
  <si>
    <t>Wed Apr 18 11:50:33 +0000 2007</t>
  </si>
  <si>
    <t>Thu Sep 03 17:36:43 +0000 2009</t>
  </si>
  <si>
    <t>Tue Nov 13 05:41:39 +0000 2007</t>
  </si>
  <si>
    <t>Sat Feb 07 07:53:41 +0000 2009</t>
  </si>
  <si>
    <t>Fri Apr 18 17:06:08 +0000 2008</t>
  </si>
  <si>
    <t>Wed Apr 30 21:19:35 +0000 2008</t>
  </si>
  <si>
    <t>Thu Sep 27 17:35:09 +0000 2007</t>
  </si>
  <si>
    <t>Sun May 24 16:06:19 +0000 2009</t>
  </si>
  <si>
    <t>Fri Jul 27 07:58:58 +0000 2007</t>
  </si>
  <si>
    <t>Tue May 19 18:26:27 +0000 2009</t>
  </si>
  <si>
    <t>Sat Jun 02 01:33:29 +0000 2007</t>
  </si>
  <si>
    <t>Tue Mar 17 15:22:56 +0000 2009</t>
  </si>
  <si>
    <t>Thu Sep 24 13:22:38 +0000 2009</t>
  </si>
  <si>
    <t>Fri Apr 27 06:38:38 +0000 2007</t>
  </si>
  <si>
    <t>Thu Jun 12 17:16:59 +0000 2008</t>
  </si>
  <si>
    <t>Thu Mar 06 05:33:16 +0000 2008</t>
  </si>
  <si>
    <t>Mon Jun 02 17:08:59 +0000 2008</t>
  </si>
  <si>
    <t>Sun May 17 02:07:28 +0000 2009</t>
  </si>
  <si>
    <t>Tue Oct 21 19:28:56 +0000 2008</t>
  </si>
  <si>
    <t>Wed Apr 02 19:54:06 +0000 2008</t>
  </si>
  <si>
    <t>Thu Oct 02 13:44:16 +0000 2008</t>
  </si>
  <si>
    <t>Mon Jan 01 20:00:57 +0000 2007</t>
  </si>
  <si>
    <t>Mon Mar 12 22:30:31 +0000 2007</t>
  </si>
  <si>
    <t>Thu Oct 23 12:38:32 +0000 2008</t>
  </si>
  <si>
    <t>Fri Oct 31 08:09:50 +0000 2008</t>
  </si>
  <si>
    <t>Mon Sep 15 02:02:30 +0000 2008</t>
  </si>
  <si>
    <t>Tue May 29 15:10:05 +0000 2007</t>
  </si>
  <si>
    <t>Tue Mar 04 13:01:52 +0000 2008</t>
  </si>
  <si>
    <t>Sat Jul 12 03:57:54 +0000 2008</t>
  </si>
  <si>
    <t>Sun May 31 06:15:48 +0000 2009</t>
  </si>
  <si>
    <t>Sat Apr 04 19:27:10 +0000 2009</t>
  </si>
  <si>
    <t>Fri Jul 13 21:29:44 +0000 2007</t>
  </si>
  <si>
    <t>Wed Feb 20 23:53:34 +0000 2008</t>
  </si>
  <si>
    <t>Fri Feb 27 17:37:11 +0000 2009</t>
  </si>
  <si>
    <t>Tue Jun 23 15:15:18 +0000 2009</t>
  </si>
  <si>
    <t>Tue Sep 23 23:05:37 +0000 2008</t>
  </si>
  <si>
    <t>Wed Jan 07 01:44:34 +0000 2009</t>
  </si>
  <si>
    <t>Sat Apr 18 18:11:45 +0000 2009</t>
  </si>
  <si>
    <t>Sat Mar 29 14:46:28 +0000 2008</t>
  </si>
  <si>
    <t>Tue Jun 30 11:02:27 +0000 2009</t>
  </si>
  <si>
    <t>Wed Aug 15 21:43:50 +0000 2007</t>
  </si>
  <si>
    <t>Fri Feb 01 11:58:46 +0000 2008</t>
  </si>
  <si>
    <t>Mon Jun 15 22:29:31 +0000 2009</t>
  </si>
  <si>
    <t>Wed Jun 11 18:39:55 +0000 2008</t>
  </si>
  <si>
    <t>Tue Mar 20 15:51:32 +0000 2007</t>
  </si>
  <si>
    <t>Sun Jun 01 20:35:58 +0000 2008</t>
  </si>
  <si>
    <t>Sun Jan 25 04:20:46 +0000 2009</t>
  </si>
  <si>
    <t>Tue May 26 06:22:05 +0000 2009</t>
  </si>
  <si>
    <t>Wed Dec 19 16:38:09 +0000 2007</t>
  </si>
  <si>
    <t>Mon Mar 30 20:34:11 +0000 2009</t>
  </si>
  <si>
    <t>Wed Jul 18 17:00:54 +0000 2007</t>
  </si>
  <si>
    <t>Sat Apr 11 03:36:40 +0000 2009</t>
  </si>
  <si>
    <t>Sun May 06 14:18:09 +0000 2007</t>
  </si>
  <si>
    <t>Fri Nov 14 19:43:56 +0000 2008</t>
  </si>
  <si>
    <t>Fri Apr 04 06:55:57 +0000 2008</t>
  </si>
  <si>
    <t>Mon Nov 09 10:51:26 +0000 2009</t>
  </si>
  <si>
    <t>Mon May 12 20:25:24 +0000 2008</t>
  </si>
  <si>
    <t>Sun Sep 14 21:55:57 +0000 2008</t>
  </si>
  <si>
    <t>Mon Mar 26 17:58:12 +0000 2007</t>
  </si>
  <si>
    <t>Mon Sep 15 05:10:22 +0000 2008</t>
  </si>
  <si>
    <t>Fri Mar 16 15:24:09 +0000 2007</t>
  </si>
  <si>
    <t>Tue Oct 23 00:35:22 +0000 2007</t>
  </si>
  <si>
    <t>Mon Sep 28 19:37:26 +0000 2009</t>
  </si>
  <si>
    <t>Mon Mar 02 09:45:46 +0000 2009</t>
  </si>
  <si>
    <t>Mon Feb 11 09:36:34 +0000 2008</t>
  </si>
  <si>
    <t>Wed Apr 18 14:34:24 +0000 2007</t>
  </si>
  <si>
    <t>Thu Sep 13 10:46:21 +0000 2007</t>
  </si>
  <si>
    <t>Wed Aug 13 20:16:31 +0000 2008</t>
  </si>
  <si>
    <t>Thu Feb 26 18:27:04 +0000 2009</t>
  </si>
  <si>
    <t>Sun Mar 18 19:51:18 +0000 2007</t>
  </si>
  <si>
    <t>Tue Jun 24 14:30:53 +0000 2008</t>
  </si>
  <si>
    <t>Tue Apr 28 12:23:41 +0000 2009</t>
  </si>
  <si>
    <t>Mon Sep 22 14:33:21 +0000 2008</t>
  </si>
  <si>
    <t>Tue Sep 16 03:09:25 +0000 2008</t>
  </si>
  <si>
    <t>Tue Jun 24 12:37:19 +0000 2008</t>
  </si>
  <si>
    <t>Tue Apr 03 15:38:36 +0000 2007</t>
  </si>
  <si>
    <t>Fri Apr 04 08:42:43 +0000 2008</t>
  </si>
  <si>
    <t>Thu Dec 20 20:53:28 +0000 2007</t>
  </si>
  <si>
    <t>Mon Apr 19 19:51:46 +0000 2010</t>
  </si>
  <si>
    <t>Wed Jan 06 19:06:40 +0000 2010</t>
  </si>
  <si>
    <t>Sun May 11 05:42:34 +0000 2008</t>
  </si>
  <si>
    <t>Thu Mar 26 19:13:36 +0000 2009</t>
  </si>
  <si>
    <t>Thu Jan 14 08:57:23 +0000 2010</t>
  </si>
  <si>
    <t>Thu Jan 29 01:51:42 +0000 2009</t>
  </si>
  <si>
    <t>Fri Mar 28 18:59:24 +0000 2008</t>
  </si>
  <si>
    <t>Tue Feb 12 22:35:19 +0000 2008</t>
  </si>
  <si>
    <t>Sun Mar 01 16:29:48 +0000 2009</t>
  </si>
  <si>
    <t>Wed Jul 18 08:53:25 +0000 2007</t>
  </si>
  <si>
    <t>Tue May 05 22:27:05 +0000 2009</t>
  </si>
  <si>
    <t>Mon Mar 08 14:12:01 +0000 2010</t>
  </si>
  <si>
    <t>Sat Jul 05 00:54:14 +0000 2008</t>
  </si>
  <si>
    <t>Wed Apr 15 23:43:03 +0000 2009</t>
  </si>
  <si>
    <t>Mon Apr 27 14:10:43 +0000 2009</t>
  </si>
  <si>
    <t>Fri Jun 20 11:19:05 +0000 2008</t>
  </si>
  <si>
    <t>Fri Mar 02 18:39:44 +0000 2007</t>
  </si>
  <si>
    <t>Mon Jun 15 00:19:42 +0000 2009</t>
  </si>
  <si>
    <t>Tue Feb 17 10:50:44 +0000 2009</t>
  </si>
  <si>
    <t>Thu Aug 20 19:34:06 +0000 2009</t>
  </si>
  <si>
    <t>Mon Mar 23 18:17:17 +0000 2009</t>
  </si>
  <si>
    <t>Thu Jun 18 09:46:30 +0000 2009</t>
  </si>
  <si>
    <t>Mon Feb 22 00:05:03 +0000 2010</t>
  </si>
  <si>
    <t>Tue Dec 08 01:53:14 +0000 2009</t>
  </si>
  <si>
    <t>Mon Apr 07 21:38:24 +0000 2008</t>
  </si>
  <si>
    <t>Thu Nov 26 14:21:40 +0000 2009</t>
  </si>
  <si>
    <t>Tue Feb 16 08:04:44 +0000 2010</t>
  </si>
  <si>
    <t>Wed Mar 17 16:45:42 +0000 2010</t>
  </si>
  <si>
    <t>Mon Nov 09 15:59:03 +0000 2009</t>
  </si>
  <si>
    <t>Sat Jul 18 15:33:40 +0000 2009</t>
  </si>
  <si>
    <t>Thu Apr 16 04:03:59 +0000 2009</t>
  </si>
  <si>
    <t>Wed Apr 29 23:41:50 +0000 2009</t>
  </si>
  <si>
    <t>Fri Oct 09 08:50:07 +0000 2009</t>
  </si>
  <si>
    <t>Tue Mar 16 06:41:12 +0000 2010</t>
  </si>
  <si>
    <t>Mon Jan 18 23:40:00 +0000 2010</t>
  </si>
  <si>
    <t>Sun Apr 04 11:05:18 +0000 2010</t>
  </si>
  <si>
    <t>Fri Apr 02 06:55:04 +0000 2010</t>
  </si>
  <si>
    <t>Thu Oct 15 04:03:40 +0000 2009</t>
  </si>
  <si>
    <t>Fri Feb 15 02:34:59 +0000 2008</t>
  </si>
  <si>
    <t>Tue Jan 12 17:14:23 +0000 2010</t>
  </si>
  <si>
    <t>Wed May 27 19:27:01 +0000 2009</t>
  </si>
  <si>
    <t>Sat Dec 19 10:56:00 +0000 2009</t>
  </si>
  <si>
    <t>Thu Oct 22 09:45:43 +0000 2009</t>
  </si>
  <si>
    <t>Thu Feb 12 17:56:49 +0000 2009</t>
  </si>
  <si>
    <t>Sun Mar 01 05:58:13 +0000 2009</t>
  </si>
  <si>
    <t>Fri Jul 11 09:33:50 +0000 2008</t>
  </si>
  <si>
    <t>Sun Feb 08 16:45:50 +0000 2009</t>
  </si>
  <si>
    <t>Sun Jul 19 11:38:21 +0000 2009</t>
  </si>
  <si>
    <t>Mon Jul 06 22:01:24 +0000 2009</t>
  </si>
  <si>
    <t>Wed Nov 04 21:33:23 +0000 2009</t>
  </si>
  <si>
    <t>Thu Apr 16 21:53:32 +0000 2009</t>
  </si>
  <si>
    <t>Thu Apr 02 15:44:12 +0000 2009</t>
  </si>
  <si>
    <t>Fri Aug 07 16:20:52 +0000 2009</t>
  </si>
  <si>
    <t>Tue Oct 27 22:16:09 +0000 2009</t>
  </si>
  <si>
    <t>Thu Mar 12 15:34:50 +0000 2009</t>
  </si>
  <si>
    <t>Sun Dec 06 08:03:04 +0000 2009</t>
  </si>
  <si>
    <t>Wed Jun 03 20:36:39 +0000 2009</t>
  </si>
  <si>
    <t>Fri Feb 27 18:17:10 +0000 2009</t>
  </si>
  <si>
    <t>Sun Feb 07 19:21:51 +0000 2010</t>
  </si>
  <si>
    <t>http://a3.twimg.com/profile_images/530812275/stawebteam_WEE_normal.png</t>
  </si>
  <si>
    <t>http://a1.twimg.com/profile_images/851406836/brian-2004-passport-1_normal.jpeg</t>
  </si>
  <si>
    <t>http://a3.twimg.com/profile_images/852424899/passion-flower-bsp_normal.jpg</t>
  </si>
  <si>
    <t>http://a1.twimg.com/profile_images/528558100/WebFoundationCircles_normal.PNG</t>
  </si>
  <si>
    <t>http://a1.twimg.com/profile_images/828284824/19754_275192488823_631938823_4464813_1200731_n_normal.jpg</t>
  </si>
  <si>
    <t>http://a1.twimg.com/profile_images/55188348/ich_normal.jpg</t>
  </si>
  <si>
    <t>http://a3.twimg.com/profile_images/555388245/lioness_2_normal.jpeg</t>
  </si>
  <si>
    <t>http://a1.twimg.com/profile_images/99112746/www2010-logo_normal.jpg</t>
  </si>
  <si>
    <t>http://a1.twimg.com/profile_images/49352762/DSC00760hive_normal.JPG</t>
  </si>
  <si>
    <t>http://a1.twimg.com/profile_images/534412412/linkedin_normal.jpg</t>
  </si>
  <si>
    <t>http://a3.twimg.com/profile_images/756871843/logo_normal.jpeg</t>
  </si>
  <si>
    <t>http://a3.twimg.com/profile_images/51420861/aleSorrideXKat_normal.jpg</t>
  </si>
  <si>
    <t>http://a1.twimg.com/profile_images/266777708/ali_sohani_avatar_normal.jpg</t>
  </si>
  <si>
    <t>http://a3.twimg.com/profile_images/738311407/twitteravatar2_normal.jpg</t>
  </si>
  <si>
    <t>http://a3.twimg.com/profile_images/125323787/WayneSutton-headshot2_normal.jpg</t>
  </si>
  <si>
    <t>http://a1.twimg.com/profile_images/522606884/Laurie_Posterize_copy_normal.jpg</t>
  </si>
  <si>
    <t>http://a1.twimg.com/profile_images/703222902/avatar_normal</t>
  </si>
  <si>
    <t>http://a1.twimg.com/profile_images/809098206/Gwynne04WEB_normal.jpg</t>
  </si>
  <si>
    <t>http://a3.twimg.com/profile_images/756789565/Bild_2010-03-12_kl._21.00_normal.jpg</t>
  </si>
  <si>
    <t>http://a1.twimg.com/profile_images/529313050/Scoble_sunflower_1_normal.jpg</t>
  </si>
  <si>
    <t>http://a3.twimg.com/profile_images/563374755/TrustWorks_Icon_512x512_normal.png</t>
  </si>
  <si>
    <t>http://a3.twimg.com/profile_images/548766433/BoraZ191124_normal.jpg</t>
  </si>
  <si>
    <t>http://a1.twimg.com/profile_images/479655122/twitter_dana_normal.jpeg</t>
  </si>
  <si>
    <t>http://a3.twimg.com/profile_images/508030137/jones_paul-wired_normal.jpg</t>
  </si>
  <si>
    <t>http://a3.twimg.com/profile_images/469524785/twitterProfilePhoto_normal.jpg</t>
  </si>
  <si>
    <t>http://a3.twimg.com/profile_images/314604531/panel04_icon_c_normal.jpg</t>
  </si>
  <si>
    <t>http://a1.twimg.com/profile_images/35074102/kingsley_minimized3_normal.jpg</t>
  </si>
  <si>
    <t>http://a3.twimg.com/profile_images/405979331/twitterProfilePhoto_normal.jpg</t>
  </si>
  <si>
    <t>http://a1.twimg.com/profile_images/634881838/twitterProfilePhoto_normal.jpg</t>
  </si>
  <si>
    <t>http://a1.twimg.com/profile_images/185835492/me_normal.jpg</t>
  </si>
  <si>
    <t>http://a1.twimg.com/profile_images/525009450/FaceSquareVsm_normal.jpg</t>
  </si>
  <si>
    <t>http://a3.twimg.com/profile_images/760821363/profilepicture_normal.jpg</t>
  </si>
  <si>
    <t>http://a3.twimg.com/profile_images/639099795/finnjordal_normal.jpg</t>
  </si>
  <si>
    <t>http://a1.twimg.com/profile_images/269391346/sara_normal.png</t>
  </si>
  <si>
    <t>http://a1.twimg.com/profile_images/315603870/JimFullFace_normal.jpg</t>
  </si>
  <si>
    <t>http://a1.twimg.com/profile_images/827915720/twitterProfilePhoto_normal.jpg</t>
  </si>
  <si>
    <t>http://a3.twimg.com/profile_images/553977019/twitterProfilePhoto_normal.jpg</t>
  </si>
  <si>
    <t>http://a3.twimg.com/profile_images/305624511/aquadret-small_normal.jpg</t>
  </si>
  <si>
    <t>http://a1.twimg.com/profile_images/664813206/Jeni6_normal.jpg</t>
  </si>
  <si>
    <t>http://a1.twimg.com/profile_images/384632718/LW3N3435-crop_normal.jpg</t>
  </si>
  <si>
    <t>http://a3.twimg.com/profile_images/857439453/remuntada_normal.jpg</t>
  </si>
  <si>
    <t>http://a1.twimg.com/profile_images/188684520/goog_normal.png</t>
  </si>
  <si>
    <t>http://a3.twimg.com/profile_images/102262691/MSResearchTwitter_normal.jpg</t>
  </si>
  <si>
    <t>http://a1.twimg.com/profile_images/518094582/yahoo_labs_twitter_icon_normal.gif</t>
  </si>
  <si>
    <t>http://a3.twimg.com/profile_images/515945091/sonata_normal.JPG</t>
  </si>
  <si>
    <t>http://a1.twimg.com/profile_images/300574940/wolf_normal.jpg</t>
  </si>
  <si>
    <t>http://a3.twimg.com/profile_images/95872961/rjw_caricature_small_normal.jpg</t>
  </si>
  <si>
    <t>http://a1.twimg.com/profile_images/28164662/brian-2004-passport-1_normal.jpg</t>
  </si>
  <si>
    <t>http://a1.twimg.com/profile_images/72491246/SLP-qr-small-trim_normal.jpg</t>
  </si>
  <si>
    <t>http://a3.twimg.com/profile_images/268414821/green_7282_Jodi_normal.jpg</t>
  </si>
  <si>
    <t>http://a1.twimg.com/profile_images/748179344/merbonefishsmall_normal.jpg</t>
  </si>
  <si>
    <t>http://a3.twimg.com/profile_images/785925373/lee_ahead_of_the_curve_normal.png</t>
  </si>
  <si>
    <t>http://a1.twimg.com/profile_images/257289868/smith_bethany_4_sm_normal.jpg</t>
  </si>
  <si>
    <t>http://a1.twimg.com/profile_images/305239866/Photo_15_normal.jpg</t>
  </si>
  <si>
    <t>http://a3.twimg.com/profile_images/845962707/HASTACstack_medium_square_normal.png</t>
  </si>
  <si>
    <t>http://a3.twimg.com/profile_images/626621561/twitter_icon_normal.jpg</t>
  </si>
  <si>
    <t>http://a3.twimg.com/profile_images/640539947/futureweb_squarereverse2_normal.jpg</t>
  </si>
  <si>
    <t>http://a1.twimg.com/profile_images/115606438/IMG_8304c_normal.jpg</t>
  </si>
  <si>
    <t>http://a3.twimg.com/profile_images/765869271/Face_normal.jpg</t>
  </si>
  <si>
    <t>http://a3.twimg.com/profile_images/840930729/ruby_izzy___R_R_apr_10_square_normal.jpg</t>
  </si>
  <si>
    <t>http://a1.twimg.com/profile_images/513016932/twitterProfilePhoto_normal.jpg</t>
  </si>
  <si>
    <t>http://a3.twimg.com/profile_images/578670149/eng_me_normal.jpg</t>
  </si>
  <si>
    <t>http://a1.twimg.com/profile_images/97736022/Picture_45_normal.png</t>
  </si>
  <si>
    <t>http://a3.twimg.com/profile_images/485432653/IMG_0089_normal.jpg</t>
  </si>
  <si>
    <t>http://a1.twimg.com/profile_images/81793742/me-gc_normal.jpg</t>
  </si>
  <si>
    <t>http://a3.twimg.com/profile_images/509759531/6654_111305815684_541245684_2583159_5383291_n_normal.jpg</t>
  </si>
  <si>
    <t>http://a3.twimg.com/profile_images/726632619/Amr_color_twitter_normal.jpg</t>
  </si>
  <si>
    <t>http://a1.twimg.com/profile_images/240972128/mn_normal.jpg</t>
  </si>
  <si>
    <t>http://a1.twimg.com/profile_images/213212866/burger_normal.jpeg</t>
  </si>
  <si>
    <t>http://a1.twimg.com/profile_images/71379494/shashivelur_normal.jpg</t>
  </si>
  <si>
    <t>http://a3.twimg.com/profile_images/263689423/foto_normal.jpg</t>
  </si>
  <si>
    <t>http://a3.twimg.com/profile_images/58826223/JHP_Photo_normal.jpg</t>
  </si>
  <si>
    <t>http://a3.twimg.com/profile_images/400217903/jh_mini_normal.JPG</t>
  </si>
  <si>
    <t>http://a3.twimg.com/profile_images/58810197/IMG_4396_normal.JPG</t>
  </si>
  <si>
    <t>http://a3.twimg.com/profile_images/51679789/photoIG_normal.jpg</t>
  </si>
  <si>
    <t>http://a1.twimg.com/profile_images/571050420/jpeg_photo_normal.jpg</t>
  </si>
  <si>
    <t>http://a3.twimg.com/profile_images/773198819/Lionseul_normal.JPG</t>
  </si>
  <si>
    <t>http://a1.twimg.com/profile_images/60774090/steve_normal.jpg</t>
  </si>
  <si>
    <t>http://a1.twimg.com/profile_images/208948704/neal_normal.jpg</t>
  </si>
  <si>
    <t>http://a3.twimg.com/profile_images/230093855/limo-5a-400-adj-closer_normal.jpg</t>
  </si>
  <si>
    <t>http://a1.twimg.com/profile_images/679358046/twitterProfilePhoto_normal.jpg</t>
  </si>
  <si>
    <t>http://s.twimg.com/a/1271725794/images/default_profile_2_normal.png</t>
  </si>
  <si>
    <t>http://a3.twimg.com/profile_images/68696351/derkaiser_1059_normal.jpg</t>
  </si>
  <si>
    <t>http://a1.twimg.com/profile_images/102881750/twitter_me_normal.png</t>
  </si>
  <si>
    <t>http://a3.twimg.com/profile_images/65960349/Photo_13_normal.jpg</t>
  </si>
  <si>
    <t>http://a3.twimg.com/profile_images/772563471/primenc_icon_64_normal.gif</t>
  </si>
  <si>
    <t>http://a3.twimg.com/profile_images/97656287/wralbutton5_73x73_normal.jpg</t>
  </si>
  <si>
    <t>http://a1.twimg.com/profile_images/563209610/twitter_icon3_normal.jpg</t>
  </si>
  <si>
    <t>http://a1.twimg.com/profile_images/328257506/LTW-icon_normal.gif</t>
  </si>
  <si>
    <t>http://a3.twimg.com/profile_images/838878819/belemnite_2009-05-08_1424-green_normal.png</t>
  </si>
  <si>
    <t>http://a3.twimg.com/profile_images/75709143/robs_normal.jpg</t>
  </si>
  <si>
    <t>http://a1.twimg.com/profile_images/793954866/photo__1__normal.jpg</t>
  </si>
  <si>
    <t>http://a3.twimg.com/profile_images/200308107/0810_183152_normal.jpg</t>
  </si>
  <si>
    <t>http://a3.twimg.com/profile_images/633281229/schepers-fez_normal.png</t>
  </si>
  <si>
    <t>http://a3.twimg.com/profile_images/614533755/151020_normal.jpg</t>
  </si>
  <si>
    <t>http://a1.twimg.com/profile_images/330518766/22_Sletten_normal.jpg</t>
  </si>
  <si>
    <t>http://a1.twimg.com/profile_images/828809774/twitterProfilePhoto_normal.jpg</t>
  </si>
  <si>
    <t>http://a3.twimg.com/profile_images/779332517/face_normal.png</t>
  </si>
  <si>
    <t>http://a3.twimg.com/profile_images/794489821/n759756339_4450_normal.jpg</t>
  </si>
  <si>
    <t>http://a1.twimg.com/profile_images/845431464/tangyiding_b_normal.jpg</t>
  </si>
  <si>
    <t>http://a3.twimg.com/profile_images/376779939/me5_normal.jpg</t>
  </si>
  <si>
    <t>http://a1.twimg.com/profile_images/843485764/profile_pic_square_normal.jpg</t>
  </si>
  <si>
    <t>http://a3.twimg.com/profile_images/744131595/ignite-randy-big-red2_normal.jpg</t>
  </si>
  <si>
    <t>http://a3.twimg.com/profile_images/719836895/twitterProfilePhoto_normal.jpg</t>
  </si>
  <si>
    <t>http://a1.twimg.com/profile_images/408137510/5007_116862089185_640349185_2804567_6945984_n_normal.jpg</t>
  </si>
  <si>
    <t>http://a1.twimg.com/profile_images/507156226/twitterProfilePhoto_normal.jpg</t>
  </si>
  <si>
    <t>http://a1.twimg.com/profile_images/88250594/intertwingly_normal.png</t>
  </si>
  <si>
    <t>http://a1.twimg.com/profile_images/56066724/n544550020_276381_6366_normal.jpg</t>
  </si>
  <si>
    <t>http://a1.twimg.com/profile_images/411492742/d_normal.png</t>
  </si>
  <si>
    <t>http://a3.twimg.com/profile_images/593287123/wsrest2_normal.gif</t>
  </si>
  <si>
    <t>http://a3.twimg.com/profile_images/313252097/Photo_14_normal.jpg</t>
  </si>
  <si>
    <t>http://a1.twimg.com/profile_images/272669778/dr3_normal.jpg</t>
  </si>
  <si>
    <t>http://a3.twimg.com/profile_images/854919519/rene_normal.jpg</t>
  </si>
  <si>
    <t>http://a3.twimg.com/profile_images/125210433/highres_2262018_normal.jpeg</t>
  </si>
  <si>
    <t>http://a3.twimg.com/profile_images/478025497/twitterProfilePhoto_normal.jpg</t>
  </si>
  <si>
    <t>http://a3.twimg.com/profile_images/405904271/thumbnail_normal.jpg</t>
  </si>
  <si>
    <t>http://a1.twimg.com/profile_images/55030042/eye1_normal.png</t>
  </si>
  <si>
    <t>http://a3.twimg.com/profile_images/51586959/tom-heath-sssw05-thumb_normal.jpg</t>
  </si>
  <si>
    <t>http://a1.twimg.com/profile_images/647865360/229_normal.JPG</t>
  </si>
  <si>
    <t>http://a1.twimg.com/profile_images/295601530/SmileysTransp_normal.gif</t>
  </si>
  <si>
    <t>http://a1.twimg.com/profile_images/774844010/richard-2010-square-100px-green_normal.jpg</t>
  </si>
  <si>
    <t>http://a3.twimg.com/profile_images/604328291/image_normal.jpg</t>
  </si>
  <si>
    <t>http://a3.twimg.com/profile_images/804302313/Harlem.American_Legion.Everyone_4__1__normal.jpg</t>
  </si>
  <si>
    <t>http://a1.twimg.com/profile_images/52979262/colimg_normal.gif</t>
  </si>
  <si>
    <t>http://a3.twimg.com/profile_images/714911279/nitya_profile_normal.JPG</t>
  </si>
  <si>
    <t>http://a1.twimg.com/profile_images/603733660/masaru_normal.jpg</t>
  </si>
  <si>
    <t>http://a3.twimg.com/profile_images/557911301/8maki_s_normal.jpg</t>
  </si>
  <si>
    <t>http://a1.twimg.com/profile_images/261083812/DavidStuartqr_normal.jpg</t>
  </si>
  <si>
    <t>http://a1.twimg.com/profile_images/605577942/twitterProfilePhoto_normal.jpg</t>
  </si>
  <si>
    <t>http://a3.twimg.com/profile_images/768236095/foto2_normal.JPG</t>
  </si>
  <si>
    <t>http://a3.twimg.com/profile_images/574057501/sole_normal.jpg</t>
  </si>
  <si>
    <t>http://a3.twimg.com/profile_images/843372827/59520776_normal.png</t>
  </si>
  <si>
    <t>http://a3.twimg.com/profile_images/431248321/Foto_normal.jpg</t>
  </si>
  <si>
    <t>http://a3.twimg.com/profile_images/408008771/olga_web_normal.JPG</t>
  </si>
  <si>
    <t>http://a1.twimg.com/profile_images/528053616/imgsmall2_normal.jpg</t>
  </si>
  <si>
    <t>http://a3.twimg.com/profile_images/846952893/glowing-sunflower_normal.png</t>
  </si>
  <si>
    <t>http://a1.twimg.com/profile_images/421992458/jan-lehnardt-small.jpg_normal.jpeg</t>
  </si>
  <si>
    <t>http://a3.twimg.com/profile_images/385124997/mugshot-200908-profile_normal.png</t>
  </si>
  <si>
    <t>http://a3.twimg.com/profile_images/58191059/bigbluehat_logo.48x48_normal.png</t>
  </si>
  <si>
    <t>http://a3.twimg.com/profile_images/791731517/_____normal.jpg</t>
  </si>
  <si>
    <t>http://a1.twimg.com/profile_images/709220006/twitterProfilePhoto_normal.jpg</t>
  </si>
  <si>
    <t>http://a1.twimg.com/profile_images/608846790/Headshot_400x400_IMG_B0004_normal.JPG</t>
  </si>
  <si>
    <t>http://a1.twimg.com/profile_images/835681316/badlard_team_normal.jpg</t>
  </si>
  <si>
    <t>http://a3.twimg.com/profile_images/717782289/msalvadores_normal.png</t>
  </si>
  <si>
    <t>http://a3.twimg.com/profile_images/839827983/avatareTc_normal.jpg</t>
  </si>
  <si>
    <t>http://a1.twimg.com/profile_images/16424922/carnet-jj_calico_normal.jpg</t>
  </si>
  <si>
    <t>http://a3.twimg.com/profile_images/69859005/jccortizo_gmail.com_2deec060_normal.jpg</t>
  </si>
  <si>
    <t>http://a3.twimg.com/profile_images/507976809/Winterpic_60_normal.jpg</t>
  </si>
  <si>
    <t>http://a3.twimg.com/profile_images/62881589/norway-sq_normal.jpg</t>
  </si>
  <si>
    <t>http://a1.twimg.com/profile_images/775068238/Photo_1_normal.jpg</t>
  </si>
  <si>
    <t>http://a1.twimg.com/profile_images/329991968/face_normal.png</t>
  </si>
  <si>
    <t>http://a1.twimg.com/profile_images/62192842/177856-iron-man_400_normal.jpg</t>
  </si>
  <si>
    <t>http://a3.twimg.com/profile_images/59008925/Patrick_Slattery_Hshot-on-Dark_JUL-2007_36-VLow_normal.jpg</t>
  </si>
  <si>
    <t>http://a3.twimg.com/profile_images/292425181/589350-sm_normal.jpg</t>
  </si>
  <si>
    <t>http://a1.twimg.com/profile_images/407732920/twitterProfilePhoto_normal.jpg</t>
  </si>
  <si>
    <t>http://a1.twimg.com/profile_images/330741580/profile_normal.jpg</t>
  </si>
  <si>
    <t>http://a3.twimg.com/profile_images/715366893/ohmukai201002-semantic_normal.png</t>
  </si>
  <si>
    <t>http://a1.twimg.com/profile_images/635693436/Photo_25_normal.jpg</t>
  </si>
  <si>
    <t>http://a1.twimg.com/profile_images/794066780/sim_normal.jpg</t>
  </si>
  <si>
    <t>http://a3.twimg.com/profile_images/76400409/images_normal.jpg</t>
  </si>
  <si>
    <t>http://a1.twimg.com/profile_images/328479532/01_normal.JPG</t>
  </si>
  <si>
    <t>http://a3.twimg.com/profile_images/138340671/venkk_normal.jpg</t>
  </si>
  <si>
    <t>http://a3.twimg.com/profile_images/562536395/very_small_madrid_normal.jpg</t>
  </si>
  <si>
    <t>http://a1.twimg.com/profile_images/638194554/jward-sm-Jan2010_normal.jpg</t>
  </si>
  <si>
    <t>http://a3.twimg.com/profile_images/637691743/twitterProfilePhoto_normal.jpg</t>
  </si>
  <si>
    <t>http://a3.twimg.com/profile_images/405971717/twitterProfilePhoto_normal.jpg</t>
  </si>
  <si>
    <t>http://a3.twimg.com/profile_images/580429221/avatar.egunkaria_normal.png</t>
  </si>
  <si>
    <t>http://a1.twimg.com/profile_images/76065808/kenya08_normal.jpg</t>
  </si>
  <si>
    <t>http://a1.twimg.com/profile_images/28408542/harald_min_normal.jpg</t>
  </si>
  <si>
    <t>http://a3.twimg.com/profile_images/481141681/Sans_titre_1_normal.jpg</t>
  </si>
  <si>
    <t>http://a1.twimg.com/profile_images/361490176/EvertonLuceroCaricature_normal.jpg</t>
  </si>
  <si>
    <t>http://a1.twimg.com/profile_images/506641478/avatar_semweb_twitter_normal.jpg</t>
  </si>
  <si>
    <t>http://a1.twimg.com/profile_images/566069714/n1069867050_9553_normal.jpg</t>
  </si>
  <si>
    <t>http://a3.twimg.com/profile_images/776272673/78445822_normal.png</t>
  </si>
  <si>
    <t>http://a1.twimg.com/profile_images/196348322/moi_normal.jpg</t>
  </si>
  <si>
    <t>http://a1.twimg.com/profile_images/288609474/DSCN1647_normal.JPG</t>
  </si>
  <si>
    <t>http://a1.twimg.com/profile_images/818388768/tie_and_ponytail2_copy_normal.JPG</t>
  </si>
  <si>
    <t>http://a1.twimg.com/profile_images/118677020/GerardVanOortmerssen-01_normal.jpg</t>
  </si>
  <si>
    <t>http://a3.twimg.com/profile_images/445404323/katrin_april_.06_Ausschnitt_normal.JPG</t>
  </si>
  <si>
    <t>http://a3.twimg.com/profile_images/104507941/ash1_normal.jpg</t>
  </si>
  <si>
    <t>http://a1.twimg.com/profile_images/661005906/n708876283_1392944_5113_1__normal.jpg</t>
  </si>
  <si>
    <t>http://a1.twimg.com/profile_images/276113352/privat_ich_2_normal.jpg</t>
  </si>
  <si>
    <t>http://a3.twimg.com/profile_images/600292363/Foto_mia_IBM_recortada_normal.jpg</t>
  </si>
  <si>
    <t>http://a1.twimg.com/profile_images/611340236/FAQShop_Twitter_normal.png</t>
  </si>
  <si>
    <t>http://a3.twimg.com/profile_images/817993687/delllogo_orangebkgd_bigger_normal.jpg</t>
  </si>
  <si>
    <t>http://a3.twimg.com/profile_images/663957865/alex3216-profile_normal.jpg</t>
  </si>
  <si>
    <t>http://a3.twimg.com/profile_images/133684631/avatar_manga_normal.png</t>
  </si>
  <si>
    <t>http://a1.twimg.com/profile_images/630104098/gdumouchel_normal.jpg</t>
  </si>
  <si>
    <t>http://a1.twimg.com/profile_images/804846118/siko_normal.jpg</t>
  </si>
  <si>
    <t>http://a3.twimg.com/profile_images/728514199/YK_photo_012_normal.jpg</t>
  </si>
  <si>
    <t>http://a1.twimg.com/profile_images/427108002/io_jamaica_q_normal.jpeg</t>
  </si>
  <si>
    <t>http://a3.twimg.com/profile_images/733735711/apple-touch-icon-256_normal.png</t>
  </si>
  <si>
    <t>http://a1.twimg.com/profile_images/669319312/marcobrambilla_yellow_small_normal.png</t>
  </si>
  <si>
    <t>http://a1.twimg.com/profile_images/599264618/mugshot_normal.jpg</t>
  </si>
  <si>
    <t>http://a3.twimg.com/profile_images/526113637/Headshot_normal.jpg</t>
  </si>
  <si>
    <t>http://a3.twimg.com/profile_images/262568589/fo_small4_normal.png</t>
  </si>
  <si>
    <t>http://a1.twimg.com/profile_images/64034358/Peruvian_Ocarinas_2_normal.jpg</t>
  </si>
  <si>
    <t>http://a3.twimg.com/profile_images/55441801/bw_mala_normal.jpg</t>
  </si>
  <si>
    <t>http://a1.twimg.com/profile_images/445177720/Laurian___Cam_in_Tuscon_normal.jpg</t>
  </si>
  <si>
    <t>http://a3.twimg.com/profile_images/505814299/byler-gcst_normal.PNG</t>
  </si>
  <si>
    <t>http://a3.twimg.com/profile_images/732630839/face_Gr_small_175px_normal.jpg</t>
  </si>
  <si>
    <t>http://a3.twimg.com/profile_images/478051501/P1000466_normal.JPG</t>
  </si>
  <si>
    <t>http://a3.twimg.com/profile_images/330153881/DSC_0049_normal.JPG</t>
  </si>
  <si>
    <t>http://a1.twimg.com/profile_images/217264990/peterz_normal.jpg</t>
  </si>
  <si>
    <t>http://a3.twimg.com/profile_images/736991225/Everson_Lopes_Divulg_normal.JPG</t>
  </si>
  <si>
    <t>http://a1.twimg.com/profile_images/72328888/JDM-avatar-torso_normal.jpg</t>
  </si>
  <si>
    <t>http://a3.twimg.com/profile_images/745695741/image_normal.jpg</t>
  </si>
  <si>
    <t>http://a1.twimg.com/profile_images/789196890/IMG_1647_small_normal.jpg</t>
  </si>
  <si>
    <t>http://a3.twimg.com/profile_images/655551061/twitterProfilePhoto_normal.jpg</t>
  </si>
  <si>
    <t>http://a3.twimg.com/profile_images/69560735/2008414221418898_normal.gif</t>
  </si>
  <si>
    <t>http://a1.twimg.com/profile_images/81435484/avatar_300by300_normal.jpg</t>
  </si>
  <si>
    <t>http://a3.twimg.com/profile_images/290126381/Thomas_Steiner_normal.jpg</t>
  </si>
  <si>
    <t>http://a1.twimg.com/profile_images/521280134/jaymyers-twitpic_normal.jpg</t>
  </si>
  <si>
    <t>http://a1.twimg.com/profile_images/109355118/1_normal.JPG</t>
  </si>
  <si>
    <t>http://a3.twimg.com/profile_images/77598761/psycho_l_normal.jpg</t>
  </si>
  <si>
    <t>http://a1.twimg.com/profile_images/223000788/Photo_10_normal.jpg</t>
  </si>
  <si>
    <t>http://a3.twimg.com/profile_images/435905179/profile-image-display.jspa_normal.png</t>
  </si>
  <si>
    <t>http://a1.twimg.com/profile_images/561723596/OakLeafLogo50px_normal.gif</t>
  </si>
  <si>
    <t>http://a3.twimg.com/profile_images/340449683/madmen_icon_normal.jpg</t>
  </si>
  <si>
    <t>http://a1.twimg.com/profile_images/354793982/miguelmattos_gdamil_normal.JPG</t>
  </si>
  <si>
    <t>http://a1.twimg.com/profile_images/45790442/heraldxchaos_normal.jpg</t>
  </si>
  <si>
    <t>http://a3.twimg.com/profile_images/80934827/webstock_head_normal.jpg</t>
  </si>
  <si>
    <t>http://a3.twimg.com/profile_images/532261191/tiny2_normal.jpg</t>
  </si>
  <si>
    <t>http://a1.twimg.com/profile_images/400892906/antijosh_normal.jpg</t>
  </si>
  <si>
    <t>http://a3.twimg.com/profile_images/508183019/josh_avatar_new_normal.gif</t>
  </si>
  <si>
    <t>http://a1.twimg.com/profile_images/421758630/HectorGuedea_normal.JPG</t>
  </si>
  <si>
    <t>http://a3.twimg.com/profile_images/534031529/aaron-bradley_normal.jpg</t>
  </si>
  <si>
    <t>http://a3.twimg.com/profile_images/569500079/twitterProfilePhoto_normal.jpg</t>
  </si>
  <si>
    <t>http://a3.twimg.com/profile_images/609168071/marin_small_normal.JPG</t>
  </si>
  <si>
    <t>http://a3.twimg.com/profile_images/60955823/donturn-tie-125x125_normal.jpg</t>
  </si>
  <si>
    <t>http://a1.twimg.com/profile_images/88684390/jeremy_normal.jpg</t>
  </si>
  <si>
    <t>http://a1.twimg.com/profile_images/63939516/christan_mommy_normal.jpg</t>
  </si>
  <si>
    <t>http://a1.twimg.com/profile_images/100593956/me_normal.jpg</t>
  </si>
  <si>
    <t>http://a3.twimg.com/profile_images/632812303/twitterProfilePhoto_normal.jpg</t>
  </si>
  <si>
    <t>http://a1.twimg.com/profile_images/851337804/13122009_001__normal.jpg</t>
  </si>
  <si>
    <t>http://a1.twimg.com/profile_images/642170296/Untitled-4_normal.jpg</t>
  </si>
  <si>
    <t>http://a1.twimg.com/profile_images/60937906/denny04n_normal.jpg</t>
  </si>
  <si>
    <t>http://a3.twimg.com/profile_images/632937891/twitterProfilePhoto_normal.jpg</t>
  </si>
  <si>
    <t>http://a3.twimg.com/profile_images/576995823/twitterProfilePhoto_normal.jpg</t>
  </si>
  <si>
    <t>http://a1.twimg.com/profile_images/746851640/head_shot_bigger_normal.jpg</t>
  </si>
  <si>
    <t>http://a3.twimg.com/profile_images/507098831/lmsqsmall_normal.jpg</t>
  </si>
  <si>
    <t>http://a3.twimg.com/profile_images/800680429/jbc-wp300x3_normal.png</t>
  </si>
  <si>
    <t>http://a3.twimg.com/profile_images/643085781/me_khj_normal.jpg</t>
  </si>
  <si>
    <t>http://a1.twimg.com/profile_images/341015862/me4_normal.jpg</t>
  </si>
  <si>
    <t>http://static.twitter.com/images/default_profile_normal.png</t>
  </si>
  <si>
    <t>http://a1.twimg.com/profile_images/64124662/06-0725-071_normal.jpg</t>
  </si>
  <si>
    <t>http://a1.twimg.com/profile_images/714373666/twitterProfilePhoto_normal.jpg</t>
  </si>
  <si>
    <t>http://a3.twimg.com/profile_images/67427575/twitterskryfern_normal.jpg</t>
  </si>
  <si>
    <t>http://a3.twimg.com/profile_images/731848529/10839_218724735752_595785752_3688321_566290_n_normal.jpg</t>
  </si>
  <si>
    <t>http://a1.twimg.com/profile_images/524083344/Sage_normal.jpg</t>
  </si>
  <si>
    <t>http://a3.twimg.com/profile_images/250980081/peterpic_normal.jpg</t>
  </si>
  <si>
    <t>http://a1.twimg.com/profile_images/703874884/msn_profile_pic_medium_bord_normal.gif</t>
  </si>
  <si>
    <t>http://a3.twimg.com/profile_images/411543229/foto-herbert-small_normal.png</t>
  </si>
  <si>
    <t>http://a1.twimg.com/profile_images/471602210/090927-125128_normal.jpg</t>
  </si>
  <si>
    <t>http://a1.twimg.com/profile_images/32061722/HPIMDarrel_normal.jpg</t>
  </si>
  <si>
    <t>http://a1.twimg.com/profile_images/649988816/SuzanUskudarli_normal.jpg</t>
  </si>
  <si>
    <t>http://a3.twimg.com/profile_images/782714295/shlee_normal.jpg</t>
  </si>
  <si>
    <t>http://a3.twimg.com/profile_images/422168535/51035561796_N01_normal.jpg</t>
  </si>
  <si>
    <t>http://a3.twimg.com/profile_images/583059295/IMG_0579_normal.JPG</t>
  </si>
  <si>
    <t>http://a3.twimg.com/profile_images/739855381/ct2008_2_normal.jpg</t>
  </si>
  <si>
    <t>http://a1.twimg.com/profile_images/289402566/CSicon_normal.jpg</t>
  </si>
  <si>
    <t>http://a1.twimg.com/profile_images/209370894/wolkig_normal.jpg</t>
  </si>
  <si>
    <t>http://a3.twimg.com/profile_images/186747777/avatar.cropped_normal.png</t>
  </si>
  <si>
    <t>http://a3.twimg.com/profile_images/64535589/28-06-07_2000_new_normal.jpg</t>
  </si>
  <si>
    <t>http://a1.twimg.com/profile_images/683629370/mojo_normal.png</t>
  </si>
  <si>
    <t>http://a1.twimg.com/profile_images/42416852/anime_pops_sml_normal.jpg</t>
  </si>
  <si>
    <t>http://a3.twimg.com/profile_images/97040127/101_V1_2color_normal.gif</t>
  </si>
  <si>
    <t>http://a1.twimg.com/profile_images/736675456/tridot_normal.png</t>
  </si>
  <si>
    <t>http://a3.twimg.com/profile_images/526632783/kudo_normal.jpg</t>
  </si>
  <si>
    <t>http://a1.twimg.com/profile_images/90344564/mez2_normal.jpg</t>
  </si>
  <si>
    <t>http://a1.twimg.com/profile_images/125576338/jannaq_normal.jpg</t>
  </si>
  <si>
    <t>http://a1.twimg.com/profile_images/635647278/twitterProfilePhoto_normal.jpg</t>
  </si>
  <si>
    <t>http://a3.twimg.com/profile_images/56071111/ciro_normal.jpg</t>
  </si>
  <si>
    <t>http://a1.twimg.com/profile_images/409963526/IMG_5857_CROP2_normal.JPG</t>
  </si>
  <si>
    <t>http://a3.twimg.com/profile_images/685863083/twitterProfilePhoto_normal.jpg</t>
  </si>
  <si>
    <t>http://a1.twimg.com/profile_images/761756192/tea_party11_normal.png</t>
  </si>
  <si>
    <t>http://a3.twimg.com/profile_images/776795997/twitterProfilePhoto_normal.jpg</t>
  </si>
  <si>
    <t>http://a3.twimg.com/profile_images/418862355/KCM-pic_normal.jpg</t>
  </si>
  <si>
    <t>http://a1.twimg.com/profile_images/25713862/Congaree4_normal.jpg</t>
  </si>
  <si>
    <t>http://a1.twimg.com/profile_images/692013920/31ea2cb_normal.jpg</t>
  </si>
  <si>
    <t>http://a1.twimg.com/profile_images/608578914/JeffHeadshot_normal.jpg</t>
  </si>
  <si>
    <t>http://a1.twimg.com/profile_images/535706406/rodrygo_normal.jpg</t>
  </si>
  <si>
    <t>http://a3.twimg.com/profile_images/800326957/screen-capture-1_normal.png</t>
  </si>
  <si>
    <t>http://a1.twimg.com/profile_images/550969066/Photo_1_normal.jpg</t>
  </si>
  <si>
    <t>http://a1.twimg.com/profile_images/255663970/Imagen_2_normal.jpg</t>
  </si>
  <si>
    <t>http://a3.twimg.com/profile_images/515760015/mesweet2_normal.JPG</t>
  </si>
  <si>
    <t>http://a1.twimg.com/profile_images/74582668/ted_normal.jpg</t>
  </si>
  <si>
    <t>http://a1.twimg.com/profile_images/104882256/seahorse-twitter_normal.png</t>
  </si>
  <si>
    <t>http://a1.twimg.com/profile_images/73812772/q692971325_334_normal.jpg</t>
  </si>
  <si>
    <t>http://a1.twimg.com/profile_images/628912634/11_11_43_29_normal.jpg</t>
  </si>
  <si>
    <t>http://a3.twimg.com/profile_images/65165373/avatar_normal.jpg</t>
  </si>
  <si>
    <t>http://a3.twimg.com/profile_images/793495885/casden_chess_normal.jpg</t>
  </si>
  <si>
    <t>http://a1.twimg.com/profile_images/807752118/20100323-4500324993_103c44c200_o-3_normal.jpg</t>
  </si>
  <si>
    <t>http://a1.twimg.com/profile_images/761995086/jn_normal.jpg</t>
  </si>
  <si>
    <t>http://a1.twimg.com/profile_images/60235598/pablo_normal.jpg</t>
  </si>
  <si>
    <t>http://a1.twimg.com/profile_images/675773064/shapeimage_1_normal.png</t>
  </si>
  <si>
    <t>http://a1.twimg.com/profile_images/284195710/small_avt_cynthia_normal.jpg</t>
  </si>
  <si>
    <t>http://a3.twimg.com/profile_images/314116777/Gwynne7092_normal.jpg</t>
  </si>
  <si>
    <t>http://a1.twimg.com/profile_images/857230114/image_normal.jpg</t>
  </si>
  <si>
    <t>http://a1.twimg.com/profile_images/341649574/a_conway2_normal.jpg</t>
  </si>
  <si>
    <t>http://a1.twimg.com/profile_images/470902880/ehs-books_normal.jpg</t>
  </si>
  <si>
    <t>http://s.twimg.com/a/1272044617/images/default_profile_5_normal.png</t>
  </si>
  <si>
    <t>http://a3.twimg.com/profile_images/351627295/semantic_web_technology_stack_normal.png</t>
  </si>
  <si>
    <t>http://a3.twimg.com/profile_images/824661437/1_normal.jpg</t>
  </si>
  <si>
    <t>http://a1.twimg.com/profile_images/304929994/parhamb_200_normal.jpg</t>
  </si>
  <si>
    <t>http://a1.twimg.com/profile_images/784024726/avatar_normal.png</t>
  </si>
  <si>
    <t>http://a1.twimg.com/profile_images/307708494/HeadshotJune2009Small_normal.JPG</t>
  </si>
  <si>
    <t>http://a1.twimg.com/profile_images/29734632/me_normal.jpg</t>
  </si>
  <si>
    <t>http://a1.twimg.com/profile_images/118954940/chris_face_normal.jpg</t>
  </si>
  <si>
    <t>http://a3.twimg.com/profile_images/776608961/Mehdi_Guiraud_Enikao_normal.jpg</t>
  </si>
  <si>
    <t>http://a3.twimg.com/profile_images/615736897/twitterProfilePhoto_normal.jpg</t>
  </si>
  <si>
    <t>http://a3.twimg.com/profile_images/287587617/Kate140_normal.jpg</t>
  </si>
  <si>
    <t>http://a1.twimg.com/profile_images/120934258/twitter_normal.jpg</t>
  </si>
  <si>
    <t>http://a3.twimg.com/profile_images/70206261/ricci_profile_normal.jpg</t>
  </si>
  <si>
    <t>http://a3.twimg.com/profile_images/686337823/brian_izzy_normal.jpg</t>
  </si>
  <si>
    <t>http://a3.twimg.com/profile_images/755055309/bmcd_sq_normal.jpg</t>
  </si>
  <si>
    <t>http://a3.twimg.com/profile_images/635808317/single_normal.png_48_48_pixels_normal.png</t>
  </si>
  <si>
    <t>http://a3.twimg.com/profile_images/524830623/cjg_square_normal.jpg</t>
  </si>
  <si>
    <t>http://a3.twimg.com/profile_images/54405929/Wilbert_normal</t>
  </si>
  <si>
    <t>http://a1.twimg.com/profile_images/396691522/bob-headshot_normal.jpg</t>
  </si>
  <si>
    <t>http://a3.twimg.com/profile_images/709775659/photo5_normal.jpg</t>
  </si>
  <si>
    <t>http://a1.twimg.com/profile_images/94336848/jim_normal.jpg</t>
  </si>
  <si>
    <t>http://a3.twimg.com/profile_images/387152395/wcandillon_normal.jpg</t>
  </si>
  <si>
    <t>http://a1.twimg.com/profile_images/273412336/Betty_G_normal.jpg</t>
  </si>
  <si>
    <t>http://a3.twimg.com/profile_images/54747575/EduGarage_logo_normal.jpg</t>
  </si>
  <si>
    <t>http://a3.twimg.com/profile_images/549912285/IMG_0031_normal.jpg</t>
  </si>
  <si>
    <t>http://a1.twimg.com/profile_images/683373858/__________2010-02-09_0.39.03__normal.png</t>
  </si>
  <si>
    <t>http://a1.twimg.com/profile_images/219309250/Io_normal.jpg</t>
  </si>
  <si>
    <t>http://a1.twimg.com/profile_images/295452356/n613778510_118007_1147_normal.jpg</t>
  </si>
  <si>
    <t>http://a1.twimg.com/profile_images/691186714/vitojph-pocoyo_normal.jpg</t>
  </si>
  <si>
    <t>http://a3.twimg.com/profile_images/433470831/DSC_0008_normal.JPG</t>
  </si>
  <si>
    <t>http://a1.twimg.com/profile_images/349653584/toyoda-face_normal.jpg</t>
  </si>
  <si>
    <t>http://a3.twimg.com/profile_images/55374203/JohnCasual_normal.jpg</t>
  </si>
  <si>
    <t>http://a1.twimg.com/profile_images/616665972/Doug_silly__looking_up__normal.JPG</t>
  </si>
  <si>
    <t>http://a3.twimg.com/profile_images/828082089/bio_pic_cyanotype_cropped_normal.png</t>
  </si>
  <si>
    <t>http://a3.twimg.com/profile_images/215301327/david.humphrey_normal.jpg</t>
  </si>
  <si>
    <t>http://a3.twimg.com/profile_images/300557795/new_york_normal.jpg</t>
  </si>
  <si>
    <t>http://a3.twimg.com/profile_images/779976215/mattheadshot1_normal.jpg</t>
  </si>
  <si>
    <t>http://a3.twimg.com/profile_images/65005505/KHHair_0908_normal.jpg</t>
  </si>
  <si>
    <t>http://a3.twimg.com/profile_images/118604075/dp-icon-1_normal.jpg</t>
  </si>
  <si>
    <t>http://a3.twimg.com/profile_images/799518995/NYC_closeup_1_normal.jpg</t>
  </si>
  <si>
    <t>http://a1.twimg.com/profile_images/62754790/IMG_0009_normal.JPG</t>
  </si>
  <si>
    <t>http://a1.twimg.com/profile_images/189099088/recien_levantado_normal.jpg</t>
  </si>
  <si>
    <t>http://a3.twimg.com/profile_images/841240347/mauro-ac_normal.jpg</t>
  </si>
  <si>
    <t>http://a1.twimg.com/profile_images/25013762/wikier-qt_normal.gif</t>
  </si>
  <si>
    <t>http://a1.twimg.com/profile_images/430353446/thumb_normal.jpg</t>
  </si>
  <si>
    <t>http://a3.twimg.com/profile_images/798917449/twit_pic_normal.jpg</t>
  </si>
  <si>
    <t>http://a1.twimg.com/profile_images/847550376/me-closeup-cropped_normal.JPG</t>
  </si>
  <si>
    <t>http://a1.twimg.com/profile_images/121697326/Photo5BG_normal.png</t>
  </si>
  <si>
    <t>http://a1.twimg.com/profile_images/22906942/momo_normal.png</t>
  </si>
  <si>
    <t>http://a1.twimg.com/profile_images/365562634/headshot-090816_normal.jpg</t>
  </si>
  <si>
    <t>http://a1.twimg.com/profile_images/87114996/20080207_Max_Harnett_031_normal.jpg</t>
  </si>
  <si>
    <t>http://a3.twimg.com/profile_images/765079393/twit3_normal.jpg</t>
  </si>
  <si>
    <t>http://a3.twimg.com/profile_images/358056843/flyer_normal.jpg</t>
  </si>
  <si>
    <t>http://a3.twimg.com/profile_images/725574249/dave-art-bw2_normal.jpg</t>
  </si>
  <si>
    <t>http://a1.twimg.com/profile_images/621793728/2010-01-10_0105_normal.png</t>
  </si>
  <si>
    <t>http://a3.twimg.com/profile_images/852862133/vitoco-feliz-200_normal.jpg</t>
  </si>
  <si>
    <t>http://a3.twimg.com/profile_images/534563837/Photo_on_2009-11-18_at_13.00_normal.jpg</t>
  </si>
  <si>
    <t>http://a3.twimg.com/profile_images/52380231/r_normal.gif</t>
  </si>
  <si>
    <t>http://a1.twimg.com/profile_images/539972766/______1_normal.jpg</t>
  </si>
  <si>
    <t>http://a1.twimg.com/profile_images/265192104/___542_normal.jpg</t>
  </si>
  <si>
    <t>http://a3.twimg.com/profile_images/857038893/DRI-Logo_normal.jpg</t>
  </si>
  <si>
    <t>http://a3.twimg.com/profile_images/554521297/me_icon_green_normal.png</t>
  </si>
  <si>
    <t>http://a3.twimg.com/profile_images/555729801/HUB_culture_symbol_normal.png</t>
  </si>
  <si>
    <t>http://a3.twimg.com/profile_images/743863939/ico_f_normal.png</t>
  </si>
  <si>
    <t>http://a3.twimg.com/profile_images/811017459/IMG_3297_normal.jpg</t>
  </si>
  <si>
    <t>http://a1.twimg.com/profile_images/40687652/Leong_Corey_real_life_normal.jpg</t>
  </si>
  <si>
    <t>http://a3.twimg.com/profile_images/427417435/NoahM2_normal.jpg</t>
  </si>
  <si>
    <t>http://a3.twimg.com/profile_images/351933601/scruff_av_sm_normal.jpg</t>
  </si>
  <si>
    <t>http://a3.twimg.com/profile_images/132891779/IMG_1580_2_normal.JPG</t>
  </si>
  <si>
    <t>http://a1.twimg.com/profile_images/67856700/2982043071_98d8626461_m_normal.jpg</t>
  </si>
  <si>
    <t>http://a3.twimg.com/profile_images/186622973/jun_normal.jpg</t>
  </si>
  <si>
    <t>http://a1.twimg.com/profile_images/767659026/me_normal.jpg</t>
  </si>
  <si>
    <t>http://a3.twimg.com/profile_images/555160963/bw_normal.png</t>
  </si>
  <si>
    <t>http://a3.twimg.com/profile_images/815981605/Janet_T_normal.jpg</t>
  </si>
  <si>
    <t>http://a1.twimg.com/profile_images/195688840/DSC_0129_-_blogspot_normal.JPG</t>
  </si>
  <si>
    <t>http://a3.twimg.com/profile_images/66479563/007cb7d4d5094eb0baf3b230ac5fc889_normal.jpg</t>
  </si>
  <si>
    <t>http://a1.twimg.com/profile_images/728561000/chinposin_20100302_normal.jpg</t>
  </si>
  <si>
    <t>http://a1.twimg.com/profile_images/359055900/twitterProfilePhoto_normal.jpg</t>
  </si>
  <si>
    <t>http://a3.twimg.com/profile_images/841736351/m_normal.jpg</t>
  </si>
  <si>
    <t>http://a3.twimg.com/profile_images/85683739/twitter_me_normal.jpg</t>
  </si>
  <si>
    <t>http://a1.twimg.com/profile_images/612238456/nitin_normal.jpg</t>
  </si>
  <si>
    <t>http://a1.twimg.com/profile_images/60175388/images_normal.jpeg</t>
  </si>
  <si>
    <t>http://a1.twimg.com/profile_images/579751288/lift-zach_normal.png</t>
  </si>
  <si>
    <t>http://a3.twimg.com/profile_images/67500825/profile_normal.jpg</t>
  </si>
  <si>
    <t>http://a1.twimg.com/profile_images/628844736/IMGP3909_normal.JPG</t>
  </si>
  <si>
    <t>http://a1.twimg.com/profile_images/29199512/tom_normal.jpg</t>
  </si>
  <si>
    <t>http://a3.twimg.com/profile_images/464805395/images_normal.jpeg</t>
  </si>
  <si>
    <t>http://a3.twimg.com/profile_images/578942539/photo_skye_normal.jpg</t>
  </si>
  <si>
    <t>http://a1.twimg.com/profile_images/60507778/profile_normal.png</t>
  </si>
  <si>
    <t>http://a3.twimg.com/profile_images/66741339/pict0053_normal.jpg</t>
  </si>
  <si>
    <t>http://a1.twimg.com/profile_images/427400754/me_normal.jpg</t>
  </si>
  <si>
    <t>http://a1.twimg.com/profile_images/72131226/jeff_small_normal.jpg</t>
  </si>
  <si>
    <t>http://s.twimg.com/a/1272410411/images/default_profile_2_normal.png</t>
  </si>
  <si>
    <t>http://a1.twimg.com/profile_images/790354434/100331_cooper_392_regular_normal.jpg</t>
  </si>
  <si>
    <t>http://s.twimg.com/a/1272324988/images/default_profile_0_normal.png</t>
  </si>
  <si>
    <t>http://a3.twimg.com/profile_images/614250589/photo_normal.jpg</t>
  </si>
  <si>
    <t>http://a1.twimg.com/profile_images/73928050/q624880777_7871_normal.jpg</t>
  </si>
  <si>
    <t>http://a1.twimg.com/profile_images/111008402/liding_normal.jpg</t>
  </si>
  <si>
    <t>http://a1.twimg.com/profile_images/630423206/SeCo-logo-no-text_normal.png</t>
  </si>
  <si>
    <t>http://a1.twimg.com/profile_images/96233126/pmetaxas_normal.jpg</t>
  </si>
  <si>
    <t>http://a1.twimg.com/profile_images/568837794/December_normal.jpg</t>
  </si>
  <si>
    <t>http://a3.twimg.com/profile_images/60082827/trunkbay-usvi_normal.jpg</t>
  </si>
  <si>
    <t>http://a3.twimg.com/profile_images/810069039/twitterpic_normal.jpg</t>
  </si>
  <si>
    <t>http://a3.twimg.com/profile_images/611431985/twitterProfilePhoto_normal.jpg</t>
  </si>
  <si>
    <t>http://a1.twimg.com/profile_images/199257776/n1228779864_7353_normal.jpg</t>
  </si>
  <si>
    <t>http://a3.twimg.com/profile_images/740111153/4396836925_3391a7274f_o_normal.jpeg</t>
  </si>
  <si>
    <t>http://a3.twimg.com/profile_images/447378347/ardi_normal.jpg</t>
  </si>
  <si>
    <t>http://a1.twimg.com/profile_images/857690516/twitter_normal.jpg</t>
  </si>
  <si>
    <t>http://a3.twimg.com/profile_images/186177393/imagining_the_internet_normal.jpg</t>
  </si>
  <si>
    <t>http://a1.twimg.com/profile_images/80509552/Lucky_Jim__cropped__normal.jpg</t>
  </si>
  <si>
    <t>http://a3.twimg.com/profile_images/517944713/angry_unicorn_normal.png</t>
  </si>
  <si>
    <t>http://a3.twimg.com/profile_images/263159603/cartoon_normal.jpg</t>
  </si>
  <si>
    <t>http://a3.twimg.com/profile_images/632827189/twitterProfilePhoto_normal.jpg</t>
  </si>
  <si>
    <t>http://a3.twimg.com/profile_images/427345791/w3cBR_normal.gif</t>
  </si>
  <si>
    <t>http://a3.twimg.com/profile_images/545199597/Vagner_Facebook_normal.jpg</t>
  </si>
  <si>
    <t>http://a1.twimg.com/profile_images/268818836/IPv6_normal.jpg</t>
  </si>
  <si>
    <t>http://a1.twimg.com/profile_images/776025652/pink_normal.jpg</t>
  </si>
  <si>
    <t>http://a1.twimg.com/profile_images/725300734/newsource_logo_normal.JPG</t>
  </si>
  <si>
    <t>http://a3.twimg.com/profile_images/54352971/gr8c_logo_48x48_normal.png</t>
  </si>
  <si>
    <t>http://a3.twimg.com/profile_images/549258973/DSC_2219_normal.jpg</t>
  </si>
  <si>
    <t>http://a1.twimg.com/profile_images/832053330/_____normal.png</t>
  </si>
  <si>
    <t>http://a3.twimg.com/profile_images/758458231/IMG_0212_normal.JPG</t>
  </si>
  <si>
    <t>http://a3.twimg.com/profile_images/824126519/image_normal.jpg</t>
  </si>
  <si>
    <t>http://a3.twimg.com/profile_images/345605443/butterfly_normal.jpg</t>
  </si>
  <si>
    <t>http://s.twimg.com/a/1272044617/images/default_profile_0_normal.png</t>
  </si>
  <si>
    <t>http://a1.twimg.com/profile_images/461002988/stampatu_normal.gif</t>
  </si>
  <si>
    <t>http://a1.twimg.com/profile_images/796686964/dreamstime_12464679__Arts_normal.jpg</t>
  </si>
  <si>
    <t>http://a1.twimg.com/profile_images/813839960/TU0bKEIpLmpwZw_____normal</t>
  </si>
  <si>
    <t>http://a1.twimg.com/profile_images/855135556/www_omote1_normal.jpg</t>
  </si>
  <si>
    <t>http://a3.twimg.com/profile_images/792239241/budez96_normal.png</t>
  </si>
  <si>
    <t>http://a1.twimg.com/profile_images/304756084/Picture_0431_normal.jpg</t>
  </si>
  <si>
    <t>http://a1.twimg.com/profile_images/235023290/2009.05_fjcapeletto-network_normal.JPG</t>
  </si>
  <si>
    <t>http://a3.twimg.com/profile_images/637901503/gutenbyte_normal.png</t>
  </si>
  <si>
    <t>http://s.twimg.com/a/1272324988/images/default_profile_2_normal.png</t>
  </si>
  <si>
    <t>http://a3.twimg.com/profile_images/716678827/IMG_4997_normal.JPG</t>
  </si>
  <si>
    <t>http://a1.twimg.com/profile_images/138206788/dennyp1_normal.jpg</t>
  </si>
  <si>
    <t>http://a3.twimg.com/profile_images/555351417/head-diver-alpha_normal.png</t>
  </si>
  <si>
    <t>http://a3.twimg.com/profile_images/191723327/Photo_10_normal.jpg</t>
  </si>
  <si>
    <t>http://a1.twimg.com/profile_images/321097334/Disruptivetechnology_normal.gif</t>
  </si>
  <si>
    <t>http://a3.twimg.com/profile_images/302455081/Yancey02_normal.jpg</t>
  </si>
  <si>
    <t>http://a1.twimg.com/profile_images/509436450/logo2_normal.gif</t>
  </si>
  <si>
    <t>http://a1.twimg.com/profile_images/780729630/IMG_0283_3_normal.JPG</t>
  </si>
  <si>
    <t>http://a3.twimg.com/profile_images/179025009/logo_normal.jpg</t>
  </si>
  <si>
    <t>http://a1.twimg.com/profile_images/352170246/unc-seal-1791_normal.jpg</t>
  </si>
  <si>
    <t>http://a3.twimg.com/profile_images/493508003/sara_normal.jpg</t>
  </si>
  <si>
    <t>http://a1.twimg.com/profile_images/93935342/SethCoffee_normal.jpg</t>
  </si>
  <si>
    <t>http://s.twimg.com/a/1271870051/images/default_profile_1_normal.png</t>
  </si>
  <si>
    <t>http://a3.twimg.com/profile_images/602714081/me_rappelling_and_smiling_normal.jpg</t>
  </si>
  <si>
    <t>http://s.twimg.com/a/1271960514/images/default_profile_2_normal.png</t>
  </si>
  <si>
    <t>http://a3.twimg.com/profile_images/686666711/Picture_24_normal.png</t>
  </si>
  <si>
    <t>Open Twitter Page for This Person</t>
  </si>
  <si>
    <t>http://twitter.com/stawebteam</t>
  </si>
  <si>
    <t>http://twitter.com/briank_live</t>
  </si>
  <si>
    <t>http://twitter.com/alexethno</t>
  </si>
  <si>
    <t>http://twitter.com/webfoundation</t>
  </si>
  <si>
    <t>http://twitter.com/mlrichard</t>
  </si>
  <si>
    <t>http://twitter.com/clauwa</t>
  </si>
  <si>
    <t>http://twitter.com/cruzcoaching</t>
  </si>
  <si>
    <t>http://twitter.com/www2010</t>
  </si>
  <si>
    <t>http://twitter.com/billykid</t>
  </si>
  <si>
    <t>http://twitter.com/krisztianbalog</t>
  </si>
  <si>
    <t>http://twitter.com/lsc_news</t>
  </si>
  <si>
    <t>http://twitter.com/aleboz</t>
  </si>
  <si>
    <t>http://twitter.com/alisohani</t>
  </si>
  <si>
    <t>http://twitter.com/LoriGama</t>
  </si>
  <si>
    <t>http://twitter.com/waynesutton</t>
  </si>
  <si>
    <t>http://twitter.com/LaurieShook</t>
  </si>
  <si>
    <t>http://twitter.com/kevinmarks</t>
  </si>
  <si>
    <t>http://twitter.com/econwriter5</t>
  </si>
  <si>
    <t>http://twitter.com/almightycasey</t>
  </si>
  <si>
    <t>http://twitter.com/webtechlaw</t>
  </si>
  <si>
    <t>http://twitter.com/TrustWorksInc</t>
  </si>
  <si>
    <t>http://twitter.com/BoraZ</t>
  </si>
  <si>
    <t>http://twitter.com/DanicaR</t>
  </si>
  <si>
    <t>http://twitter.com/smalljones</t>
  </si>
  <si>
    <t>http://twitter.com/CaptSolo</t>
  </si>
  <si>
    <t>http://twitter.com/carlmalamud</t>
  </si>
  <si>
    <t>http://twitter.com/kidehen</t>
  </si>
  <si>
    <t>http://twitter.com/terraces</t>
  </si>
  <si>
    <t>http://twitter.com/ivan_herman</t>
  </si>
  <si>
    <t>http://twitter.com/dullhunk</t>
  </si>
  <si>
    <t>http://twitter.com/zephoria</t>
  </si>
  <si>
    <t>http://twitter.com/sigaard</t>
  </si>
  <si>
    <t>http://twitter.com/finnjordal</t>
  </si>
  <si>
    <t>http://twitter.com/sarapetry</t>
  </si>
  <si>
    <t>http://twitter.com/jahendler</t>
  </si>
  <si>
    <t>http://twitter.com/elismonteiro</t>
  </si>
  <si>
    <t>http://twitter.com/taktak</t>
  </si>
  <si>
    <t>http://twitter.com/dret</t>
  </si>
  <si>
    <t>http://twitter.com/JeniT</t>
  </si>
  <si>
    <t>http://twitter.com/HCIR_GeneG</t>
  </si>
  <si>
    <t>http://twitter.com/xamat</t>
  </si>
  <si>
    <t>http://twitter.com/googleresearch</t>
  </si>
  <si>
    <t>http://twitter.com/MSFTResearch</t>
  </si>
  <si>
    <t>http://twitter.com/YahooLabs</t>
  </si>
  <si>
    <t>http://twitter.com/tsubosaka</t>
  </si>
  <si>
    <t>http://twitter.com/iroberger</t>
  </si>
  <si>
    <t>http://twitter.com/rjw</t>
  </si>
  <si>
    <t>http://twitter.com/briankelly</t>
  </si>
  <si>
    <t>http://twitter.com/scilib</t>
  </si>
  <si>
    <t>http://twitter.com/jschneider</t>
  </si>
  <si>
    <t>http://twitter.com/msstewart</t>
  </si>
  <si>
    <t>http://twitter.com/lrainie</t>
  </si>
  <si>
    <t>http://twitter.com/bethanyvsmith</t>
  </si>
  <si>
    <t>http://twitter.com/tundro</t>
  </si>
  <si>
    <t>http://twitter.com/hastac</t>
  </si>
  <si>
    <t>http://twitter.com/RENCI</t>
  </si>
  <si>
    <t>http://twitter.com/futureweb2010</t>
  </si>
  <si>
    <t>http://twitter.com/souzaesilva</t>
  </si>
  <si>
    <t>http://twitter.com/SaraCera</t>
  </si>
  <si>
    <t>http://twitter.com/ruby</t>
  </si>
  <si>
    <t>http://twitter.com/aamonnz</t>
  </si>
  <si>
    <t>http://twitter.com/aanaqvi</t>
  </si>
  <si>
    <t>http://twitter.com/hilaryspencer</t>
  </si>
  <si>
    <t>http://twitter.com/codingai</t>
  </si>
  <si>
    <t>http://twitter.com/mstrohm</t>
  </si>
  <si>
    <t>http://twitter.com/rgaidot</t>
  </si>
  <si>
    <t>http://twitter.com/awadallah</t>
  </si>
  <si>
    <t>http://twitter.com/michael_nielsen</t>
  </si>
  <si>
    <t>http://twitter.com/jelsas</t>
  </si>
  <si>
    <t>http://twitter.com/shashivelur</t>
  </si>
  <si>
    <t>http://twitter.com/pfcdgayo</t>
  </si>
  <si>
    <t>http://twitter.com/jhpincus</t>
  </si>
  <si>
    <t>http://twitter.com/jasonhoyt</t>
  </si>
  <si>
    <t>http://twitter.com/nshepherd</t>
  </si>
  <si>
    <t>http://twitter.com/yokofakun</t>
  </si>
  <si>
    <t>http://twitter.com/jpberthet</t>
  </si>
  <si>
    <t>http://twitter.com/www2012Lyon</t>
  </si>
  <si>
    <t>http://twitter.com/stevedave_l</t>
  </si>
  <si>
    <t>http://twitter.com/nanderoo</t>
  </si>
  <si>
    <t>http://twitter.com/flowchainsensei</t>
  </si>
  <si>
    <t>http://twitter.com/ianibbo</t>
  </si>
  <si>
    <t>http://twitter.com/soslab</t>
  </si>
  <si>
    <t>http://twitter.com/gaofeng860918</t>
  </si>
  <si>
    <t>http://twitter.com/Nigel_Shadbolt</t>
  </si>
  <si>
    <t>http://twitter.com/igorop</t>
  </si>
  <si>
    <t>http://twitter.com/Real4Site</t>
  </si>
  <si>
    <t>http://twitter.com/wral</t>
  </si>
  <si>
    <t>http://twitter.com/NCCommerce</t>
  </si>
  <si>
    <t>http://twitter.com/LocalTechWire</t>
  </si>
  <si>
    <t>http://twitter.com/EvoMRI</t>
  </si>
  <si>
    <t>http://twitter.com/azaroth42</t>
  </si>
  <si>
    <t>http://twitter.com/lizfrances</t>
  </si>
  <si>
    <t>http://twitter.com/ceffyl1</t>
  </si>
  <si>
    <t>http://twitter.com/shepazu</t>
  </si>
  <si>
    <t>http://twitter.com/Pr1vacy</t>
  </si>
  <si>
    <t>http://twitter.com/bsletten</t>
  </si>
  <si>
    <t>http://twitter.com/SocalSue2</t>
  </si>
  <si>
    <t>http://twitter.com/tjungblut</t>
  </si>
  <si>
    <t>http://twitter.com/stephaneosmont</t>
  </si>
  <si>
    <t>http://twitter.com/tangyiding</t>
  </si>
  <si>
    <t>http://twitter.com/imrchen</t>
  </si>
  <si>
    <t>http://twitter.com/BlueBirdStrat</t>
  </si>
  <si>
    <t>http://twitter.com/kegill</t>
  </si>
  <si>
    <t>http://twitter.com/sandymaxey</t>
  </si>
  <si>
    <t>http://twitter.com/stevenkeith</t>
  </si>
  <si>
    <t>http://twitter.com/trmaguire</t>
  </si>
  <si>
    <t>http://twitter.com/samruby</t>
  </si>
  <si>
    <t>http://twitter.com/svrc</t>
  </si>
  <si>
    <t>http://twitter.com/doug_tidwell</t>
  </si>
  <si>
    <t>http://twitter.com/WSREST2010</t>
  </si>
  <si>
    <t>http://twitter.com/AndyCobley</t>
  </si>
  <si>
    <t>http://twitter.com/draggett</t>
  </si>
  <si>
    <t>http://twitter.com/rene_kapusta</t>
  </si>
  <si>
    <t>http://twitter.com/neumarcx</t>
  </si>
  <si>
    <t>http://twitter.com/mhausenblas</t>
  </si>
  <si>
    <t>http://twitter.com/juansequeda</t>
  </si>
  <si>
    <t>http://twitter.com/SemanticBot</t>
  </si>
  <si>
    <t>http://twitter.com/tommyh</t>
  </si>
  <si>
    <t>http://twitter.com/sflinter</t>
  </si>
  <si>
    <t>http://twitter.com/semantictweet</t>
  </si>
  <si>
    <t>http://twitter.com/cygri</t>
  </si>
  <si>
    <t>http://twitter.com/iand</t>
  </si>
  <si>
    <t>http://twitter.com/solete</t>
  </si>
  <si>
    <t>http://twitter.com/yovisto</t>
  </si>
  <si>
    <t>http://twitter.com/nitya</t>
  </si>
  <si>
    <t>http://twitter.com/masaruikeda</t>
  </si>
  <si>
    <t>http://twitter.com/8maki</t>
  </si>
  <si>
    <t>http://twitter.com/Webyst</t>
  </si>
  <si>
    <t>http://twitter.com/nonnon1007</t>
  </si>
  <si>
    <t>http://twitter.com/pintzio</t>
  </si>
  <si>
    <t>http://twitter.com/Soledadparral</t>
  </si>
  <si>
    <t>http://twitter.com/dreig</t>
  </si>
  <si>
    <t>http://twitter.com/olafhartig</t>
  </si>
  <si>
    <t>http://twitter.com/olgag</t>
  </si>
  <si>
    <t>http://twitter.com/karenchurch</t>
  </si>
  <si>
    <t>http://twitter.com/yssk22</t>
  </si>
  <si>
    <t>http://twitter.com/janl</t>
  </si>
  <si>
    <t>http://twitter.com/snoopdave</t>
  </si>
  <si>
    <t>http://twitter.com/bigbluehat</t>
  </si>
  <si>
    <t>http://twitter.com/kennyluck</t>
  </si>
  <si>
    <t>http://twitter.com/fumi1</t>
  </si>
  <si>
    <t>http://twitter.com/KarlSakas</t>
  </si>
  <si>
    <t>http://twitter.com/badlard</t>
  </si>
  <si>
    <t>http://twitter.com/msalvadores</t>
  </si>
  <si>
    <t>http://twitter.com/Angel_Alvarez</t>
  </si>
  <si>
    <t>http://twitter.com/jjmerelo</t>
  </si>
  <si>
    <t>http://twitter.com/josek_net</t>
  </si>
  <si>
    <t>http://twitter.com/neufrucht</t>
  </si>
  <si>
    <t>http://twitter.com/djweitzner</t>
  </si>
  <si>
    <t>http://twitter.com/kakkaay</t>
  </si>
  <si>
    <t>http://twitter.com/pautasso</t>
  </si>
  <si>
    <t>http://twitter.com/nickmain_</t>
  </si>
  <si>
    <t>http://twitter.com/patrickslattery</t>
  </si>
  <si>
    <t>http://twitter.com/ed80</t>
  </si>
  <si>
    <t>http://twitter.com/mattroweshow</t>
  </si>
  <si>
    <t>http://twitter.com/rawwell</t>
  </si>
  <si>
    <t>http://twitter.com/i2k</t>
  </si>
  <si>
    <t>http://twitter.com/qthrul</t>
  </si>
  <si>
    <t>http://twitter.com/pinoystartup</t>
  </si>
  <si>
    <t>http://twitter.com/ikuyamada</t>
  </si>
  <si>
    <t>http://twitter.com/ykatabami</t>
  </si>
  <si>
    <t>http://twitter.com/venkks</t>
  </si>
  <si>
    <t>http://twitter.com/fabien_gandon</t>
  </si>
  <si>
    <t>http://twitter.com/tamingdata</t>
  </si>
  <si>
    <t>http://twitter.com/jstan</t>
  </si>
  <si>
    <t>http://twitter.com/ereteog</t>
  </si>
  <si>
    <t>http://twitter.com/arkaitz</t>
  </si>
  <si>
    <t>http://twitter.com/paulusm</t>
  </si>
  <si>
    <t>http://twitter.com/lysander07</t>
  </si>
  <si>
    <t>http://twitter.com/SebDeclercq</t>
  </si>
  <si>
    <t>http://twitter.com/evertonlucero</t>
  </si>
  <si>
    <t>http://twitter.com/sofianehocine</t>
  </si>
  <si>
    <t>http://twitter.com/titticimmino</t>
  </si>
  <si>
    <t>http://twitter.com/jeancharles</t>
  </si>
  <si>
    <t>http://twitter.com/stefanbazan</t>
  </si>
  <si>
    <t>http://twitter.com/cushinga</t>
  </si>
  <si>
    <t>http://twitter.com/JasonPriem</t>
  </si>
  <si>
    <t>http://twitter.com/gvanoortmerssen</t>
  </si>
  <si>
    <t>http://twitter.com/kwelle</t>
  </si>
  <si>
    <t>http://twitter.com/pumba_lt</t>
  </si>
  <si>
    <t>http://twitter.com/WebcastLATAM</t>
  </si>
  <si>
    <t>http://twitter.com/mebner</t>
  </si>
  <si>
    <t>http://twitter.com/afgonzalez</t>
  </si>
  <si>
    <t>http://twitter.com/FAQShop</t>
  </si>
  <si>
    <t>http://twitter.com/ITMigrationZone</t>
  </si>
  <si>
    <t>http://twitter.com/digiphile</t>
  </si>
  <si>
    <t>http://twitter.com/kegill_uw</t>
  </si>
  <si>
    <t>http://twitter.com/gdumouchel</t>
  </si>
  <si>
    <t>http://twitter.com/seekndare</t>
  </si>
  <si>
    <t>http://twitter.com/YKoutsomitis</t>
  </si>
  <si>
    <t>http://twitter.com/giorgiosironi</t>
  </si>
  <si>
    <t>http://twitter.com/searchcomputing</t>
  </si>
  <si>
    <t>http://twitter.com/MarcoBrambi</t>
  </si>
  <si>
    <t>http://twitter.com/pmika</t>
  </si>
  <si>
    <t>http://twitter.com/RobVesse</t>
  </si>
  <si>
    <t>http://twitter.com/frankolken</t>
  </si>
  <si>
    <t>http://twitter.com/purpleinca</t>
  </si>
  <si>
    <t>http://twitter.com/tadejtadej</t>
  </si>
  <si>
    <t>http://twitter.com/ladylaurian</t>
  </si>
  <si>
    <t>http://twitter.com/dbyler</t>
  </si>
  <si>
    <t>http://twitter.com/ohowell</t>
  </si>
  <si>
    <t>http://twitter.com/mtanzi</t>
  </si>
  <si>
    <t>http://twitter.com/Hoenikker</t>
  </si>
  <si>
    <t>http://twitter.com/peterzarrella</t>
  </si>
  <si>
    <t>http://twitter.com/EversonLopes</t>
  </si>
  <si>
    <t>http://twitter.com/johndmitchell</t>
  </si>
  <si>
    <t>http://twitter.com/bpfitzny</t>
  </si>
  <si>
    <t>http://twitter.com/brooksbell</t>
  </si>
  <si>
    <t>http://twitter.com/sudharsan2020</t>
  </si>
  <si>
    <t>http://twitter.com/xlvector</t>
  </si>
  <si>
    <t>http://twitter.com/filiber</t>
  </si>
  <si>
    <t>http://twitter.com/tomayac</t>
  </si>
  <si>
    <t>http://twitter.com/jaymyers</t>
  </si>
  <si>
    <t>http://twitter.com/gycheng</t>
  </si>
  <si>
    <t>http://twitter.com/sbourke</t>
  </si>
  <si>
    <t>http://twitter.com/mauricelabiche</t>
  </si>
  <si>
    <t>http://twitter.com/ajbraun</t>
  </si>
  <si>
    <t>http://twitter.com/rogerjenn</t>
  </si>
  <si>
    <t>http://twitter.com/mamund</t>
  </si>
  <si>
    <t>http://twitter.com/mmmattos</t>
  </si>
  <si>
    <t>http://twitter.com/heraldxchaos</t>
  </si>
  <si>
    <t>http://twitter.com/daveman692</t>
  </si>
  <si>
    <t>http://twitter.com/webr3</t>
  </si>
  <si>
    <t>http://twitter.com/antijosh</t>
  </si>
  <si>
    <t>http://twitter.com/joshsh</t>
  </si>
  <si>
    <t>http://twitter.com/h_guedea</t>
  </si>
  <si>
    <t>http://twitter.com/aaranged</t>
  </si>
  <si>
    <t>http://twitter.com/olyerickson</t>
  </si>
  <si>
    <t>http://twitter.com/marin_dimitrov</t>
  </si>
  <si>
    <t>http://twitter.com/donturn</t>
  </si>
  <si>
    <t>http://twitter.com/jerepick</t>
  </si>
  <si>
    <t>http://twitter.com/christangrant</t>
  </si>
  <si>
    <t>http://twitter.com/hongliangjie</t>
  </si>
  <si>
    <t>http://twitter.com/gaedke</t>
  </si>
  <si>
    <t>http://twitter.com/kshameer</t>
  </si>
  <si>
    <t>http://twitter.com/fuzzzycom</t>
  </si>
  <si>
    <t>http://twitter.com/vrandezo</t>
  </si>
  <si>
    <t>http://twitter.com/rtroncy</t>
  </si>
  <si>
    <t>http://twitter.com/archana13</t>
  </si>
  <si>
    <t>http://twitter.com/gcorrin</t>
  </si>
  <si>
    <t>http://twitter.com/Les_Murphy</t>
  </si>
  <si>
    <t>http://twitter.com/JamieXML</t>
  </si>
  <si>
    <t>http://twitter.com/myditto</t>
  </si>
  <si>
    <t>http://twitter.com/sbmoon</t>
  </si>
  <si>
    <t>http://twitter.com/haewoon</t>
  </si>
  <si>
    <t>http://twitter.com/hansbos</t>
  </si>
  <si>
    <t>http://twitter.com/sergevs</t>
  </si>
  <si>
    <t>http://twitter.com/skry</t>
  </si>
  <si>
    <t>http://twitter.com/GovDiva</t>
  </si>
  <si>
    <t>http://twitter.com/sagecram</t>
  </si>
  <si>
    <t>http://twitter.com/peterdcowan</t>
  </si>
  <si>
    <t>http://twitter.com/spydergrrl</t>
  </si>
  <si>
    <t>http://twitter.com/hmuehlburger</t>
  </si>
  <si>
    <t>http://twitter.com/tksakaki</t>
  </si>
  <si>
    <t>http://twitter.com/darrelmiller</t>
  </si>
  <si>
    <t>http://twitter.com/uskudarli</t>
  </si>
  <si>
    <t>http://twitter.com/iskra2006</t>
  </si>
  <si>
    <t>http://twitter.com/laserllama</t>
  </si>
  <si>
    <t>http://twitter.com/yujikosuga</t>
  </si>
  <si>
    <t>http://twitter.com/timse7</t>
  </si>
  <si>
    <t>http://twitter.com/ComputerSociety</t>
  </si>
  <si>
    <t>http://twitter.com/noyyy</t>
  </si>
  <si>
    <t>http://twitter.com/kunegis</t>
  </si>
  <si>
    <t>http://twitter.com/margism</t>
  </si>
  <si>
    <t>http://twitter.com/mojosd</t>
  </si>
  <si>
    <t>http://twitter.com/glemak</t>
  </si>
  <si>
    <t>http://twitter.com/101Lounge</t>
  </si>
  <si>
    <t>http://twitter.com/triout</t>
  </si>
  <si>
    <t>http://twitter.com/ricardoyorky</t>
  </si>
  <si>
    <t>http://twitter.com/mzurko</t>
  </si>
  <si>
    <t>http://twitter.com/JANNAQ</t>
  </si>
  <si>
    <t>http://twitter.com/laroyo</t>
  </si>
  <si>
    <t>http://twitter.com/ciro</t>
  </si>
  <si>
    <t>http://twitter.com/sandhawke</t>
  </si>
  <si>
    <t>http://twitter.com/Dr_Black</t>
  </si>
  <si>
    <t>http://twitter.com/JuUm</t>
  </si>
  <si>
    <t>http://twitter.com/ogemarques</t>
  </si>
  <si>
    <t>http://twitter.com/Kathleenodtug</t>
  </si>
  <si>
    <t>http://twitter.com/kimazoid</t>
  </si>
  <si>
    <t>http://twitter.com/serdyukovp</t>
  </si>
  <si>
    <t>http://twitter.com/jeffrey_thomas</t>
  </si>
  <si>
    <t>http://twitter.com/rodrygo_santos</t>
  </si>
  <si>
    <t>http://twitter.com/theRab</t>
  </si>
  <si>
    <t>http://twitter.com/bhaslhofer</t>
  </si>
  <si>
    <t>http://twitter.com/jsalvachua</t>
  </si>
  <si>
    <t>http://twitter.com/mariagrineva</t>
  </si>
  <si>
    <t>http://twitter.com/edwardbenson</t>
  </si>
  <si>
    <t>http://twitter.com/marieforgue</t>
  </si>
  <si>
    <t>http://twitter.com/stuwrigley</t>
  </si>
  <si>
    <t>http://twitter.com/ruidlopes</t>
  </si>
  <si>
    <t>http://twitter.com/chris_koerner</t>
  </si>
  <si>
    <t>http://twitter.com/cazzerson</t>
  </si>
  <si>
    <t>http://twitter.com/roessler</t>
  </si>
  <si>
    <t>http://twitter.com/jnavon</t>
  </si>
  <si>
    <t>http://twitter.com/pablomendes</t>
  </si>
  <si>
    <t>http://twitter.com/andreagrr</t>
  </si>
  <si>
    <t>http://twitter.com/cynhenry</t>
  </si>
  <si>
    <t>http://twitter.com/GwynneMurphy</t>
  </si>
  <si>
    <t>http://twitter.com/MichaelPrice01</t>
  </si>
  <si>
    <t>http://twitter.com/ashlieconway</t>
  </si>
  <si>
    <t>http://twitter.com/edsu</t>
  </si>
  <si>
    <t>http://twitter.com/BetweenMyths</t>
  </si>
  <si>
    <t>http://twitter.com/shangz</t>
  </si>
  <si>
    <t>http://twitter.com/Lameei</t>
  </si>
  <si>
    <t>http://twitter.com/parhamb</t>
  </si>
  <si>
    <t>http://twitter.com/jpapejr</t>
  </si>
  <si>
    <t>http://twitter.com/aspyker</t>
  </si>
  <si>
    <t>http://twitter.com/atosdps</t>
  </si>
  <si>
    <t>http://twitter.com/chris_church</t>
  </si>
  <si>
    <t>http://twitter.com/fred2baro</t>
  </si>
  <si>
    <t>http://twitter.com/JazCummins</t>
  </si>
  <si>
    <t>http://twitter.com/RadioKate</t>
  </si>
  <si>
    <t>http://twitter.com/shawmarketing</t>
  </si>
  <si>
    <t>http://twitter.com/ricwol</t>
  </si>
  <si>
    <t>http://twitter.com/BrianR</t>
  </si>
  <si>
    <t>http://twitter.com/bmcd67</t>
  </si>
  <si>
    <t>http://twitter.com/shelleypowers</t>
  </si>
  <si>
    <t>http://twitter.com/cgutteridge</t>
  </si>
  <si>
    <t>http://twitter.com/wilm</t>
  </si>
  <si>
    <t>http://twitter.com/citizen_bob</t>
  </si>
  <si>
    <t>http://twitter.com/brunella</t>
  </si>
  <si>
    <t>http://twitter.com/xquery</t>
  </si>
  <si>
    <t>http://twitter.com/wcandillon</t>
  </si>
  <si>
    <t>http://twitter.com/harveybetty</t>
  </si>
  <si>
    <t>http://twitter.com/georgekroner</t>
  </si>
  <si>
    <t>http://twitter.com/stomohide</t>
  </si>
  <si>
    <t>http://twitter.com/tricycle</t>
  </si>
  <si>
    <t>http://twitter.com/markomanka</t>
  </si>
  <si>
    <t>http://twitter.com/chucka_nc</t>
  </si>
  <si>
    <t>http://twitter.com/vitojph</t>
  </si>
  <si>
    <t>http://twitter.com/elguillelmo</t>
  </si>
  <si>
    <t>http://twitter.com/toyodam</t>
  </si>
  <si>
    <t>http://twitter.com/john_mc_baker</t>
  </si>
  <si>
    <t>http://twitter.com/DougTI</t>
  </si>
  <si>
    <t>http://twitter.com/owlDiscourse</t>
  </si>
  <si>
    <t>http://twitter.com/humphd</t>
  </si>
  <si>
    <t>http://twitter.com/jhfrith</t>
  </si>
  <si>
    <t>http://twitter.com/morainium</t>
  </si>
  <si>
    <t>http://twitter.com/KeAnne</t>
  </si>
  <si>
    <t>http://twitter.com/ksonney</t>
  </si>
  <si>
    <t>http://twitter.com/hc</t>
  </si>
  <si>
    <t>http://twitter.com/maninranks</t>
  </si>
  <si>
    <t>http://twitter.com/carlosiglesias</t>
  </si>
  <si>
    <t>http://twitter.com/mauro_nunez</t>
  </si>
  <si>
    <t>http://twitter.com/wikier</t>
  </si>
  <si>
    <t>http://twitter.com/mitsmit</t>
  </si>
  <si>
    <t>http://twitter.com/kartographer</t>
  </si>
  <si>
    <t>http://twitter.com/munmun10</t>
  </si>
  <si>
    <t>http://twitter.com/osterg</t>
  </si>
  <si>
    <t>http://twitter.com/Momo54</t>
  </si>
  <si>
    <t>http://twitter.com/robinlloyd99</t>
  </si>
  <si>
    <t>http://twitter.com/EloniMedia</t>
  </si>
  <si>
    <t>http://twitter.com/lcatino</t>
  </si>
  <si>
    <t>http://twitter.com/BBerkner</t>
  </si>
  <si>
    <t>http://twitter.com/DavidAKennedy</t>
  </si>
  <si>
    <t>http://twitter.com/KatieRoseRepp</t>
  </si>
  <si>
    <t>http://twitter.com/mantruc</t>
  </si>
  <si>
    <t>http://twitter.com/richardreid14</t>
  </si>
  <si>
    <t>http://twitter.com/Ribbit</t>
  </si>
  <si>
    <t>http://twitter.com/jonghm</t>
  </si>
  <si>
    <t>http://twitter.com/liza183</t>
  </si>
  <si>
    <t>http://twitter.com/JacobyDave</t>
  </si>
  <si>
    <t>http://twitter.com/peatbogyeri</t>
  </si>
  <si>
    <t>http://twitter.com/hubculture</t>
  </si>
  <si>
    <t>http://twitter.com/takechan2000</t>
  </si>
  <si>
    <t>http://twitter.com/junkimarui</t>
  </si>
  <si>
    <t>http://twitter.com/CoreyLeong</t>
  </si>
  <si>
    <t>http://twitter.com/noahmendelsohn</t>
  </si>
  <si>
    <t>http://twitter.com/chadep</t>
  </si>
  <si>
    <t>http://twitter.com/AndrewWahbe</t>
  </si>
  <si>
    <t>http://twitter.com/gotoPlanB</t>
  </si>
  <si>
    <t>http://twitter.com/junszhao</t>
  </si>
  <si>
    <t>http://twitter.com/mischatuffield</t>
  </si>
  <si>
    <t>http://twitter.com/seanbechhofer</t>
  </si>
  <si>
    <t>http://twitter.com/jkennedy93</t>
  </si>
  <si>
    <t>http://twitter.com/virup</t>
  </si>
  <si>
    <t>http://twitter.com/georgegumpert</t>
  </si>
  <si>
    <t>http://twitter.com/biblionomicon</t>
  </si>
  <si>
    <t>http://twitter.com/aneel</t>
  </si>
  <si>
    <t>http://twitter.com/lintqueen</t>
  </si>
  <si>
    <t>http://twitter.com/t_pk</t>
  </si>
  <si>
    <t>http://twitter.com/ryantsweeney</t>
  </si>
  <si>
    <t>http://twitter.com/nrparmar</t>
  </si>
  <si>
    <t>http://twitter.com/fantasticlife</t>
  </si>
  <si>
    <t>http://twitter.com/zbeauvais</t>
  </si>
  <si>
    <t>http://twitter.com/Zazouforget</t>
  </si>
  <si>
    <t>http://twitter.com/danielgillval</t>
  </si>
  <si>
    <t>http://twitter.com/Geistbear</t>
  </si>
  <si>
    <t>http://twitter.com/aquigley</t>
  </si>
  <si>
    <t>http://twitter.com/hubject</t>
  </si>
  <si>
    <t>http://twitter.com/usaussie</t>
  </si>
  <si>
    <t>http://twitter.com/gplocke</t>
  </si>
  <si>
    <t>http://twitter.com/jason_austin</t>
  </si>
  <si>
    <t>http://twitter.com/jeffd</t>
  </si>
  <si>
    <t>http://twitter.com/arthur3131</t>
  </si>
  <si>
    <t>http://twitter.com/mattizcoop</t>
  </si>
  <si>
    <t>http://twitter.com/steveblood</t>
  </si>
  <si>
    <t>http://twitter.com/bowlinearl</t>
  </si>
  <si>
    <t>http://twitter.com/baojie</t>
  </si>
  <si>
    <t>http://twitter.com/lidingpku</t>
  </si>
  <si>
    <t>http://twitter.com/secoresearch</t>
  </si>
  <si>
    <t>http://twitter.com/takis_metaxas</t>
  </si>
  <si>
    <t>http://twitter.com/christateston</t>
  </si>
  <si>
    <t>http://twitter.com/jcconway</t>
  </si>
  <si>
    <t>http://twitter.com/sfindle</t>
  </si>
  <si>
    <t>http://twitter.com/aheil</t>
  </si>
  <si>
    <t>http://twitter.com/woholz</t>
  </si>
  <si>
    <t>http://twitter.com/teamncsxsw</t>
  </si>
  <si>
    <t>http://twitter.com/punkish</t>
  </si>
  <si>
    <t>http://twitter.com/kroberts10</t>
  </si>
  <si>
    <t>http://twitter.com/ImagineInternet</t>
  </si>
  <si>
    <t>http://twitter.com/efink</t>
  </si>
  <si>
    <t>http://twitter.com/dshaw</t>
  </si>
  <si>
    <t>http://twitter.com/kathy_live</t>
  </si>
  <si>
    <t>http://twitter.com/reinaldoferraz</t>
  </si>
  <si>
    <t>http://twitter.com/w3cbrasil</t>
  </si>
  <si>
    <t>http://twitter.com/vagnerdiniz</t>
  </si>
  <si>
    <t>http://twitter.com/IP_v6</t>
  </si>
  <si>
    <t>http://twitter.com/pinknews_info</t>
  </si>
  <si>
    <t>http://twitter.com/raleighncnews20</t>
  </si>
  <si>
    <t>http://twitter.com/GR8C</t>
  </si>
  <si>
    <t>http://twitter.com/digital_consult</t>
  </si>
  <si>
    <t>http://twitter.com/corvuskaras</t>
  </si>
  <si>
    <t>http://twitter.com/tweetnetwork2</t>
  </si>
  <si>
    <t>http://twitter.com/SamPolanco</t>
  </si>
  <si>
    <t>http://twitter.com/ashalynd_feed</t>
  </si>
  <si>
    <t>http://twitter.com/garth8</t>
  </si>
  <si>
    <t>http://twitter.com/Alandjvca</t>
  </si>
  <si>
    <t>http://twitter.com/stampatu</t>
  </si>
  <si>
    <t>http://twitter.com/artsfocus</t>
  </si>
  <si>
    <t>http://twitter.com/kumo555</t>
  </si>
  <si>
    <t>http://twitter.com/WiWiWilder2010</t>
  </si>
  <si>
    <t>http://twitter.com/BudezTopics</t>
  </si>
  <si>
    <t>http://twitter.com/onion_soup</t>
  </si>
  <si>
    <t>http://twitter.com/nuraini</t>
  </si>
  <si>
    <t>http://twitter.com/kids6</t>
  </si>
  <si>
    <t>http://twitter.com/net_fjcapeletto</t>
  </si>
  <si>
    <t>http://twitter.com/gutenbyte</t>
  </si>
  <si>
    <t>http://twitter.com/twtroid</t>
  </si>
  <si>
    <t>http://twitter.com/MatthewLiberty</t>
  </si>
  <si>
    <t>http://twitter.com/dennyptravel</t>
  </si>
  <si>
    <t>http://twitter.com/ted_drake</t>
  </si>
  <si>
    <t>http://twitter.com/james_draper</t>
  </si>
  <si>
    <t>http://twitter.com/BeingDisruptive</t>
  </si>
  <si>
    <t>http://twitter.com/twisness</t>
  </si>
  <si>
    <t>http://twitter.com/CMHWebservices</t>
  </si>
  <si>
    <t>http://twitter.com/vainu</t>
  </si>
  <si>
    <t>http://twitter.com/prestonkelly</t>
  </si>
  <si>
    <t>http://twitter.com/carolinacurator</t>
  </si>
  <si>
    <t>http://twitter.com/Knewton_Sara</t>
  </si>
  <si>
    <t>http://twitter.com/toddkrafty</t>
  </si>
  <si>
    <t>http://twitter.com/tok_tech</t>
  </si>
  <si>
    <t>http://twitter.com/Niknws</t>
  </si>
  <si>
    <t>http://twitter.com/kworkmanflood</t>
  </si>
  <si>
    <t>http://twitter.com/EntreprenURLs</t>
  </si>
  <si>
    <t>Are you all dutifully following @briank_live at #WWW2010?</t>
  </si>
  <si>
    <t>Enjoying Vint Cerfs honesty in telling the story of when Goigle flagged every Wrb site as hosting malware #www2010</t>
  </si>
  <si>
    <t>RT @webfoundation: Web Foundation at WWW2010.  Steve presenting in a few minutes at Web 4 All session: -  http://www.w4a.info/</t>
  </si>
  <si>
    <t>Web Foundation at WWW2010.  Steve presenting in a few minutes at Web 4 All session: -  http://www.w4a.info/</t>
  </si>
  <si>
    <t>RT @clauwa: "semantics is the key for reducing today's search pain" #semsearch2010 #www2010 #keynote</t>
  </si>
  <si>
    <t>put my slides from today's talk about the Wisdom in Tweetonomies online http://slidesha.re/aJ3OoT #semsearch2010 #www2010</t>
  </si>
  <si>
    <t>RT @www2010: #www2010 is starting with WebScience, Web Accessibility, Workshops and Tutorials http://is.gd/bImJ6</t>
  </si>
  <si>
    <t>WWW2010 Opening Ceremony Panel Discussion http://bit.ly/cgYamA</t>
  </si>
  <si>
    <t>RT @krisztianbalog: Jisheng Liang (http://evri.com) talks about entity and faceted search #semsearch2010 #www2010</t>
  </si>
  <si>
    <t>Notes on #semsearch2010 #www2010 workshop posted http://bit.ly/daAD39</t>
  </si>
  <si>
    <t>RT @alisohani: If user doesn't feel the magic, it's not relevant, no matter how cool your algorithms are. #www2010 #leanstartup @aleboz</t>
  </si>
  <si>
    <t>#www2010 Google stand?? http://twitpic.com/1iy8hu</t>
  </si>
  <si>
    <t>Paper (PDF): #Realtime #SemanticWeb in &lt;= #140chars http://is.gd/bKD3L #linkeddata #ldow2010 #www2010 @shashivelur</t>
  </si>
  <si>
    <t>&lt;Have fun/say hi to Sir Tim Berners-Lee!&gt; RT @waynesutton I'm at Futureweb 2010! http://TriOutNC.com/e/34 /cc @#WWW2010 #fw2010 #TriOut</t>
  </si>
  <si>
    <t>Update: here's a list of bloggers live tweeting #www2010 #fw2010 via @lcatino  http://twitter.com/lcatino/futureweb-april-28-30</t>
  </si>
  <si>
    <t>RT @kevinmarks: Vint Cerf: mobile devices make us a community of information producers as we keep adding new sensors to them #www2010</t>
  </si>
  <si>
    <t>Vint Cerf: finding a common vocabulary for semantics is a hard problem, but worth tackling #www2010 thats what @microformats are for</t>
  </si>
  <si>
    <t>♺ @kevinmarks: Vint Cerf: we have naïve browsers that run with too much privilege, and trust too many certs #www2010 // #kaminsky</t>
  </si>
  <si>
    <t>RT @kevinmarks: Vint Cerf: Anyone's intellectual property model that depends on preventing copying is in trouble from the net #www2010</t>
  </si>
  <si>
    <t>RT @BoraZ #fw2010 #www2010 VCerf: privacy may be invaded unintentionally human error. Also we use mobile image/video: invade others' privacy</t>
  </si>
  <si>
    <t>Livetweeters at #www2010 #fw2010: @lcatino/futureweb-april-28-30</t>
  </si>
  <si>
    <t>@smalljones will there be live streams of presentations, workshops, keynotes? if so, could you send us the link? thx #www2010</t>
  </si>
  <si>
    <t>Attn @carlmalamud RT @jahendler: we tell Cerf about best paper at #websci10 example of circumventing Google for political gain - #www2010</t>
  </si>
  <si>
    <t>judging by the tweet activity, #www2010, #ldow2010 and #websci10 are taking place right now.</t>
  </si>
  <si>
    <t>Obama couldn't land the Olympics, but Green came through with WWW2010. http://fax.org/a1zbra (ht @smalljones)</t>
  </si>
  <si>
    <t>RT @BoraZ: #www2010 VCerf: 95% of Universe is dark matter; ditto #Web. #linkeddata not visible in indexes &amp; searches, how 2 discover? #sdq</t>
  </si>
  <si>
    <t>RT @karenchurch: Great to see lots of papers from @DERIGalway  this year at #websci10 #ldow2010 #www2010 and yes maybe I’m little bit bias since I’m Irish!</t>
  </si>
  <si>
    <t>Web Science conf to start soon at #www2010 (twitter tag #websci10)</t>
  </si>
  <si>
    <t>Mind boggling stats in "The first quantitative study on the entire twittersphere ..." by @haewoon at #www2010 @twitter http://bit.ly/dmIvfj</t>
  </si>
  <si>
    <t>For those who don't know #WWW: http://www2010.org/www/  Conference is in Raleigh this week. (@learnedhoof)</t>
  </si>
  <si>
    <t>@finnjordal åh, de bliver sgu da også mere og mere sarte ;) #www2010</t>
  </si>
  <si>
    <t>Udfordringerne med at indføre Linked data svarer til dem det er at indføre andet it i samfundet
http://tweetphoto.com/20160154 #WWW2010</t>
  </si>
  <si>
    <t>#WWW2010 starts today in Raleigh ... looks like there are [no surprise] a LOT of really interesting papers this year .. time to get reading!</t>
  </si>
  <si>
    <t>@fabien_gandon  #websi10 #www2010 I sent a copy of that paper to Cerf...</t>
  </si>
  <si>
    <t>www2010 はじまったか．http://kmi.tugraz.at/staff/markus/www2010/www2010_roomstream.html</t>
  </si>
  <si>
    <t>more #www2010 planning looks like the "Privacy" session 4-5.30 in room 305a is another very interesting place to go.</t>
  </si>
  <si>
    <t>Vint Cerf has exactly the same problems with computers as the rest of us. #www2010</t>
  </si>
  <si>
    <t>#www2010 proceedings are available in the ACM Digital library http://bit.ly/dveC5H</t>
  </si>
  <si>
    <t>RT @nitya: Nice -- all papers online. RT @yovisto: today attending the Linked Open Data Workshop at #www2010, http://bit.ly/8fgT1d http://bit.ly/cVbSdV</t>
  </si>
  <si>
    <t>#www2010 Come to the Google booth at WWW-2010 and try your hand at Query Hunt, a query guessing game. The winner of each day gets a Nexus-1.</t>
  </si>
  <si>
    <t>Microsoft Research is presenting 17 papers during WWW2010 April 26-30. Check out: http://bit.ly/bn9iV9 for more info.</t>
  </si>
  <si>
    <t>Find out all the Yahoo! sessions, panels and booth demos going on today at #www2010 http://bit.ly/a7vELi</t>
  </si>
  <si>
    <t>WWW2010のプログラム(http://www2010.org/www/program/papers/)見てたけどWebページの高速描画とかいうテーマも扱ってるのか。http://bit.ly/bC9kys</t>
  </si>
  <si>
    <t>any live streams from #emtacl10 #www2010 ? please send link! :-) THX!</t>
  </si>
  <si>
    <t>RT @tommyh: #linkeddata has taken off, but now we need to scale it, technically and socially -- @timberners_lee at #ldow2010 #www2010</t>
  </si>
  <si>
    <t>At the opening session of #www2010 Will be liveblogging from @briank_live</t>
  </si>
  <si>
    <t>RT @dullhunk: Mind boggling stats in "The first quantitative study on the entire twittersphere ..." by @haewoon at #www2010 @twitter http://bit.ly/dmIvfj</t>
  </si>
  <si>
    <t>Checking out @mstrohm's #www2010 eventstreams  http://bit.ly/b9Cr6R +roomstreams http://bit.ly/bRfE69 #amplifyconferences</t>
  </si>
  <si>
    <t>RT @HASTAC Twitter roomstreams for every conference room at #www2010 http://bit.ly/bRfE69</t>
  </si>
  <si>
    <t>Cerf's wine cellar is on the network! Tells him room temp and other stuff. amazing #www2010</t>
  </si>
  <si>
    <t>RT @waynesutton: Update: here's a list of bloggers live tweeting #www2010 #fw2010 via @lcatino  http://twitter.com/lcatino/futureweb-april-28-30</t>
  </si>
  <si>
    <t>RT @exitevent: has a one-on-one with Father of the Internet Vint Cerf this morning at #www2010. Look for a write up later today.</t>
  </si>
  <si>
    <t>Looking forward to #FutureWeb at #WWW2010 in Raleigh. Loading up my calendar: http://www2010.org/www/schedule/ Who else is going? /RS</t>
  </si>
  <si>
    <t>RT @smalljones: #www2010 is starting with WebScience, Web Accessibility, Workshops and Tutorials http://is.gd/bImJ6</t>
  </si>
  <si>
    <t>"The only key feature [of IPv6] is that we can keep growing the Internet" - VC #www2010 #fw2010</t>
  </si>
  <si>
    <t>#www2010 Cerf: importance of publishing data on the web -- making it available and "searchable" (deep linking / semantic web)</t>
  </si>
  <si>
    <t>RT @souzaesilva: #www2010 Cerf: importance of publishing data on the web -- making it available and "searchable" (deep linking / semantic web)</t>
  </si>
  <si>
    <t>Getting psyched for #FutureWeb at #WWW2010. Loading up my calendar: http://www2010.org/www/schedule/ Who else is going?</t>
  </si>
  <si>
    <t>RT @fabien_gandon: Slides "Towards a Philosophy of the Web: Representation, Enaction, Collective  Intelligence" http://tinyurl.com/2adunwz  #websci10 #www2010</t>
  </si>
  <si>
    <t>RT @hilaryspencer From #www2010 #websci10 "Understanding how @Twitter is used to widely spread Scientific Messages" http://bit.ly/9URf7D</t>
  </si>
  <si>
    <t>Q from #www2010 #websci10: Are Twitter stopwords different than other stopwords?</t>
  </si>
  <si>
    <t>RT @mstrohm: Irwin King on tag/news/user/twitter-recommender strategies  #www2010 #302C still looking for a URL to the slidedeck</t>
  </si>
  <si>
    <t>RT @gaedke: #www2010 Cerf: the web is a big copy engine - probably a major nightmare for the IPR people...</t>
  </si>
  <si>
    <t>"Linked Data on the Web" nice!  all slides are online  http://bit.ly/5cD2Jy #www2010 #ldow2010 #linkeddata</t>
  </si>
  <si>
    <t>Vint Cerf does remind me of George Carlin a bit :) #www2010</t>
  </si>
  <si>
    <t>RT @BoraZ: #fw2010 #www2010 VCerf: info in a cloud - how do you get info out of the cloud to move/replicate elsewhere, move to another cloud?</t>
  </si>
  <si>
    <t>RT @krisztianbalog: Memento talk: We have a web without a time dimension #ldow2010 #www2010</t>
  </si>
  <si>
    <t>Real-time #SemanticWeb in &lt;= 140 chars: http://ow.ly/1DTIV #ldow2010 #linkeddata #twitter #www2010 /via @tommyh</t>
  </si>
  <si>
    <t>RT @mstrohm: RT @clauwa: put my slides from today's talk about the Wisdom in Tweetonomies online http://slidesha.re/aJ3OoT #semsearch2010 #www2010</t>
  </si>
  <si>
    <t>RT @jasonhoyt: Matt Cherian &amp; Eric Prud'hommeaux on what enables science collaboration on Web #www2010 #teamsci10</t>
  </si>
  <si>
    <t>I needed a conference wingman to hit up all of the sessions I couldn't get to today #www2010</t>
  </si>
  <si>
    <t>Great presentation on the history of the web by Dame Wendy Hall.  Showed graph of her PhD student, twitter growth &amp; iphone sales. #www2010</t>
  </si>
  <si>
    <t>Liked "getting ready for "The Future of the Web for Collaborative Science" at #www2010 #fwcs10 (program at..." http://ff.im/jq2lC</t>
  </si>
  <si>
    <t>WWW2010 Opening Ceremony Panel Discussion http://www2010.org</t>
  </si>
  <si>
    <t>Great start to www2010 conference.. seems all of yahoo is here... is anyone at the home office?</t>
  </si>
  <si>
    <t>wishes he was at #www2010 instead - but someone's got to write all this code.</t>
  </si>
  <si>
    <t>RT @azaroth42: Three talks about "extended" REST models. #www2010 #wsrest Lots of "Web Sockets". Welcome Back, Z39.50</t>
  </si>
  <si>
    <t>W3C to Lead Discussions on HTML5, Linked Open Data at WWW2010 http://bit.ly/dc6t5J</t>
  </si>
  <si>
    <t>@youwillwin 我都是跟踪hashtag的，比如#www2010</t>
  </si>
  <si>
    <t>VInt Cerf has just pushed the Web of Linked Data and Semantic Web #www2010</t>
  </si>
  <si>
    <t>found my apple power adapter using twitter :). Talking about finding a new use for twitter  #www2010 #websci10</t>
  </si>
  <si>
    <t>first #makerfaireNC yesterday and now #www2010 the Triangle is the place to be</t>
  </si>
  <si>
    <t>Add @localtechwire RT @waynesutton: a list of those tweeting #www2010 via @lcatino  http://twitter.com/lcatino/futureweb-april-28-30</t>
  </si>
  <si>
    <t>Anyone going to #www2010?</t>
  </si>
  <si>
    <t>Cerf on new tech: flow routers, massive data correlations, cloud collaboration. #www2010</t>
  </si>
  <si>
    <t>Three talks about "extended" REST models. #www2010 #wsrest Lots of "Web Sockets". Welcome Back, Z39.50</t>
  </si>
  <si>
    <t>Sure wish I was attending #www2010 and #websci10</t>
  </si>
  <si>
    <t>@shepazu How is WWW2010?</t>
  </si>
  <si>
    <t>great talk on enabling accessibility of raster barcharts by Kathy McCoy of U-Delaware #www2010 #web4all</t>
  </si>
  <si>
    <t>Intimacy 2.0: Privacy Rights and #Privacy Responsibilities on the World Wide Web http://j.mp/9YvhME via @WWW2010</t>
  </si>
  <si>
    <t>Really bummed I am not at WS-REST and WWW2010. Sounds like great discussions going on.</t>
  </si>
  <si>
    <t>Media Advisory: W3C to Lead Discussions on HTML5, Linked Open Data at WWW2010 | HTML5 Trends http://bit.ly/b4n9u2</t>
  </si>
  <si>
    <t>RT @stephaneosmont RT @alisohani: #Yahoo #Hadoop infra: 30k nodes (16GB ram, 8 cores); 250k cores; 100k #mapreduce jobs/ day. #www2010</t>
  </si>
  <si>
    <t>RT @alisohani: #Yahoo #Hadoop infra: 30k nodes (16GB ram, 8 cores); 250k cores; 100k #mapreduce jobs/ day. #www2010 @marin_dimitrov</t>
  </si>
  <si>
    <t>WWW2010 – Raleigh http://icio.us/5kyql3</t>
  </si>
  <si>
    <t>RT @alisohani: #www2010 #websci10 All papers Online http://is.gd/bK2yP @olgag #semanticweb #recsys #hcir #social #search #crowdsourcing</t>
  </si>
  <si>
    <t>RT @www2010 Crowdsourcing Scholarly Data http://bit.ly/9Knq98</t>
  </si>
  <si>
    <t>How do we compensate people for creating intellectual property other than massive DRM? Vint Cerf #www2010 #IP #copyright | cc @kathy_live</t>
  </si>
  <si>
    <t>RT @smalljones: #www2010  #wral Raleigh hosts Web visionaries for week-long conference http://wral.m0bl.net/r/6cyyv</t>
  </si>
  <si>
    <t>Speaking on panel at the www2010 conference in Raleigh this week. Panel I'm on looks at the future of interactive desi…http://lnkd.in/j5DJht</t>
  </si>
  <si>
    <t>RT @JeniT: Highlight of my day yesterday must have been ranting drunkenly at @timberners_lee about diffs between XSLT and XQuery. #www2010</t>
  </si>
  <si>
    <t>RT @JeniT: In #wsrest2010 at #www2010. If anyone wants to say hello, I'm not hard to find, being, you know, a woman.</t>
  </si>
  <si>
    <t>Attending @wsrest2010 , listening to Leonard Richardson speak on hypermedia development for a service at Canonical #www2010</t>
  </si>
  <si>
    <t>Vint Cerf: Google is interested w/cloud interoperability and "data liberation." Would love to see what they have on the way. #www2010</t>
  </si>
  <si>
    <t>Updated REST Tutorial @WWW2010 slides available from http://www.pautasso.info/lectures/REST-Tutorial-WWW2010.pdf #rest #www2010</t>
  </si>
  <si>
    <t>RT @draggett: Javascript hackers: practical tips on how to create accessible UI controls @ #www2010 , see  http://bit.ly/aU0Fqr</t>
  </si>
  <si>
    <t>Javascript hackers: practical tips on how to create accessible UI controls @ #www2010 dev track Fri 11am rm 306B, see  http://bit.ly/aU0Fqr</t>
  </si>
  <si>
    <t>RT @neumarcx: #ldow2010 Tim Berners-Lee: "Tell your friends about linked data and join a Semantic Web meetup" #www2010 :-)</t>
  </si>
  <si>
    <t>RT @GwynneMurphy: We have all become reporters in some sense. Geo tracking, posting data, etc. ~ V Cerf #www2010 #fw2010</t>
  </si>
  <si>
    <t>RT @fabien_gandon: Learning from Linked Open Data Usage: Patterns &amp; Metrics, Knud Möller http://bit.ly/cjZML4 #websci10 #www2010</t>
  </si>
  <si>
    <t>On the plane heading to Houston and then Austin. #ldow2010 and the first two days of #www2010 were a blast. Sad that I have to leave</t>
  </si>
  <si>
    <t>#SemNews : Open Research Problems in Linked Data - WWW2010 http://bit.ly/cS90B6</t>
  </si>
  <si>
    <t>Vint Cerf has about 2k bottles of wine in his wine cellar. Nice! #www2010</t>
  </si>
  <si>
    <t>@karenchurch got here safely. In the main hall waiting for Vint Cerf  #www2010</t>
  </si>
  <si>
    <t>@briankelly thanks for the mention. En route to #www2010. Hope to see you there.</t>
  </si>
  <si>
    <t>Bummer :-( RT @Nigel_Shadbolt: I deceived you all - there is no free booze  at #websci10 -  but a cash bar .... #ldow2010 #www2010</t>
  </si>
  <si>
    <t>RT @juansequeda: Consuming Linked Data by Humans slides #linkeddata #www2010 http://bit.ly/dCWa6N</t>
  </si>
  <si>
    <t>This is nice-- all papers online. Linked Open Data Workshop http://bit.ly/8fgT1d  http://bit.ly/cVbSdV /via @nitya @yovisto #www2010</t>
  </si>
  <si>
    <t>#www2010 official opening: keynote with Vint Cerf</t>
  </si>
  <si>
    <t>RT @arkaitz: Live streaming keynote of Vint Cerf Chief @ http://socialwayne.com/live/ #www2010 #fw2010 /via @waynesutton</t>
  </si>
  <si>
    <t>RT @8maki: #WWW2010 に参加してるんだが、Tutorial "interring searcher intent" で言及されている MS の AdCenter Lab のサイトが面白い。 http://bit.ly/cI1wnC</t>
  </si>
  <si>
    <t>#WWW2010 に参加してるんだが、Tutorial "interring searcher intent" で言及されている MS の AdCenter Lab のサイトが面白い。 http://adlab.msn.com/Default.aspx</t>
  </si>
  <si>
    <t>RT @8maki: #WWW2010 に参加してるんだが、Tutorial "interring searcher intent" で言及されている MS の AdCenter Lab のサイトが面白い。 http://adlab.msn.com/Default.aspx</t>
  </si>
  <si>
    <t>RT: @juansequeda: The Consuming Linked Data tutorial slides are up! Check them out http://www.consuminglinkeddata.org #linkeddata #www2010</t>
  </si>
  <si>
    <t>RT @pintzio: RT: @juansequeda: The Consuming Linked Data tutorial slides are up! Check them out http://www.consuminglinkeddata.org #linkeddata #www2010</t>
  </si>
  <si>
    <t>ahora sí a dormir, con algo bueno  #www2010 ante las conspiraciones potenciales contra la web (FB), es fácil hablar, pero debemos construir</t>
  </si>
  <si>
    <t>#www2010 #ldow2010 workshop is over; see you all at the Linked Data gathering at the @101lounge (444 S. Blount Street) at 7pm</t>
  </si>
  <si>
    <t>RT @futureweb2010: Running out of address space is like a phone company running out of telephone numbers. #www2010 #fw2010</t>
  </si>
  <si>
    <t>VCerf: moores law broken, clock speeds are not increasing, so our "crappy" software won't get better itself! #www2010 need better code!</t>
  </si>
  <si>
    <t>RT @janl: If you are at @www2010 and interested in @CouchDB, meet up with @bigbluehat! :)</t>
  </si>
  <si>
    <t>If you are at @www2010 and interested in @CouchDB, meet up with @bigbluehat! :)</t>
  </si>
  <si>
    <t>really wishing I was attending WWW2010 instead of the 6-hour block'o meetings on the slate today</t>
  </si>
  <si>
    <t>@glazou I don't suppose you're coming to @www2010 this week by any chance? I'm in #ldow2010 ATM &amp; would love to meet up if your here</t>
  </si>
  <si>
    <t>timbl: Hmmm .. in Lined Open Data workshop in WWW2010</t>
  </si>
  <si>
    <t>RT @i2k: RT @tksakaki: RT @juansequeda: The Consuming Linked Data tutorial slides are up! Check them out http://bit.ly/blvAyG #linkeddata #www2010</t>
  </si>
  <si>
    <t>@GwynneMurphy Which sessions are you planning to catch at @WWW2010? Sorry I can't make it- Tim Berners-Lee, Vint Cerf...what a great lineup!</t>
  </si>
  <si>
    <t>Anyone heading to WWW2010 tomorrow? http://bit.ly/awfzZ</t>
  </si>
  <si>
    <t>geoservice: a compass for the web of data. Presentation http://bit.ly/b58xou #lod2010 #linkeddata #www2010</t>
  </si>
  <si>
    <t>RT @olgag: Intelligent interfaces for knowledge capture: http://bit.ly/9MXBDN #www2010 #crowdsourcing #ideas4all @mberzosa</t>
  </si>
  <si>
    <t>RT @olgag: #www2010 #websci10 papers online http://bit.ly/aCZD7x</t>
  </si>
  <si>
    <t>RT @alisohani #www2010 #websci10 All papers Online http://is.gd/bK2yP @olgag #semanticweb #recsys #hcir #social #search #crowdsourcing</t>
  </si>
  <si>
    <t>Are there any affordable hotel rooms left close 2 Raleigh Convention Center? Or one further away w/ shuttle service 2 RCC? #www2010 #fw2010</t>
  </si>
  <si>
    <t>Listing to Vint Cerf discuss value of linked data and the Semantic Web at the World Wide Web Conference #www2010</t>
  </si>
  <si>
    <t>Just had lunch at the same table as sir tim berners lee #www2010</t>
  </si>
  <si>
    <t>New Research Area: Inter-Cloud Collaboration (Vint Cerf) #www2010</t>
  </si>
  <si>
    <t>RT @alisohani: I am seriously concerned about attempts to centralize the web. - @timberners_lee #websci10 #www2010 #decentralized #p2p</t>
  </si>
  <si>
    <t>RT @mattroweshow: RT @ed80: Google arrives at #www2010, they brought the ark of the covenant: http://i41.tinypic.com/2j5ckyf.jpg (cf. http://is.gd/bKa2b)</t>
  </si>
  <si>
    <t>Google arrives at #www2010, apparently they brought the ark of the covenant: http://i41.tinypic.com/2j5ckyf.jpg (cf. http://is.gd/bKa2b)</t>
  </si>
  <si>
    <t>Challenges of the Digital Age: Semantic Web (Data and its interpretation) according to Vint Cerf #www2010</t>
  </si>
  <si>
    <t>RT @alisohani: Paper (PDF): Best paper #semsearch2010: 'Using #BM25F for #Semantic #Search' http://bit.ly/bTawZm #www2010</t>
  </si>
  <si>
    <t>RT @toyodam: Vint Cerf がURIの不安定さ、セキュリティ、プライバシーなどについて話しているようだ #www2010</t>
  </si>
  <si>
    <t>Bloggers at #www2010 - If you have a post/tweet about broadband in the US please ping me w/ the URL. Thx! (Please RT)</t>
  </si>
  <si>
    <t>I'm attending "SPARQL by Example"by Mr. Eric Prud. #www2010</t>
  </si>
  <si>
    <t>出番は明日？Ust 配信されないの？ RT @ikuyamada: I'm at WWW2010 now. #MEM2010 #WWW2010</t>
  </si>
  <si>
    <t>RT @fabien_gandon: VIVO is an open source semantic web platform for scientists across disciplines http://vivoweb.org/ #websci10 #www2010 #rdf #sparql #semweb</t>
  </si>
  <si>
    <t>Preserving and replicating a distributed environment will be a big challenge, Vinton Cerf #www2010</t>
  </si>
  <si>
    <t>Attending WWW2010 this week as a volunteer. If you are here, please stop &amp; say hello. I'm working @Exhibitor Check in. Lots o'fun so far.</t>
  </si>
  <si>
    <t>RT @fabien_gandon: David De Roure @dder introduces MyExperiment http://www.myexperiment.org/ #websci10 #www2010.. http://bit.ly/aQusCI</t>
  </si>
  <si>
    <t>RT @fabien_gandon: 1,8 Million Users of Internet in 2009,  760 Million in Asia, 425 Million in Europe, 259 Million North America, VintonCerf #www2010</t>
  </si>
  <si>
    <t>Live streaming keynote of Vint Cerf Chief @ http://socialwayne.com/live/ #www2010 #fw2010 /via @waynesutton</t>
  </si>
  <si>
    <t>RT @mstrohm: twitter roomstreams for every conference room at #www2010 can be found at http://bit.ly/bRfE69 #302C</t>
  </si>
  <si>
    <t>Vint Cerf's keynote at #www2010: total internet penetration worldwide 26.6%, now advertising for #IPv6</t>
  </si>
  <si>
    <t>RT @fabien_gandon: Helping online communities to semantically enrich folksonomies, F Limpens http://www-sop.inria.fr/members/Freddy.Limpens/ #websci10 #www2010</t>
  </si>
  <si>
    <t>The web both shapes and is shaped by society. #www2010 #websci10</t>
  </si>
  <si>
    <t>Linked Data Applications http://ow.ly/1DP6J #LinkedData #SemWeb #www2010 (via @juansequeda)</t>
  </si>
  <si>
    <t>RT @shashivelur: Real-time #SemanticWeb in &lt;= 140 chars: http://ow.ly/1DTIV #ldow2010 #linkeddata #twitter #www2010 /via @tommyh</t>
  </si>
  <si>
    <t>RT @olgag RT @fabien_gandon: Freddy Limpens mentioning the ISICIL project http://isicil.inria.fr/ #websci10 #www2010 #isicil @jeancharles</t>
  </si>
  <si>
    <t>RT @fabien_gandon: All the slides of the lightning talks at #websci10 one slide per talk merged in one file: http://tinyurl.com/33jeh35 #www2010</t>
  </si>
  <si>
    <t>woke up to @smalljones being interviewed on NPR about #www2010 conference.</t>
  </si>
  <si>
    <t>Learned about massive Chinese Internet phenomenon of "human flesh search" from @jahendler talk http://bit.ly/aQhL3G #websci10 #www2010</t>
  </si>
  <si>
    <t>RT @JasonPriem: Learned about massive Chinese Internet phenomenon of "human flesh search" from @jahendler talk http://bit.ly/aQhL3G #websci10 #www2010</t>
  </si>
  <si>
    <t>A future role for historians: open Win97 documents in the year 3000? Vint Cerf Keynote on various challences of the digital age #www2010</t>
  </si>
  <si>
    <t>RT @tommyh: Niko Popitsch presenting now about lifting filesystems into the #linkeddata cloud with TripFS: http://is.gd/bJPxs (pdf) #ldow2010 #www2010</t>
  </si>
  <si>
    <t>RT @MSFTResearch: Microsoft Research is presenting 17 papers during WWW2010 April 26-30. Check out: http://bit.ly/bn9iV9 for more info.</t>
  </si>
  <si>
    <t>feeling honored to be cited in ""Understanding how Twitter is used to widely spread Scientific Messages" http://bit.ly/bmYOZa #www2010</t>
  </si>
  <si>
    <t>[Microsoft Research] Search Work a Focus of WWW2010: During this year’s World Wide Web Conference, “openness” and ... http://bit.ly/9PliLo</t>
  </si>
  <si>
    <t>Livestream of Vint Cerf's #www2010 keynote, via @waynesutton: http://bit.ly/4Wc9N @BoraZ is livetweeting. IPv6 at hand.</t>
  </si>
  <si>
    <t>.@MSFTResearch is presenting 17 papers during #WWW2010 http://bit.ly/bn9iV9</t>
  </si>
  <si>
    <t>RT @YKoutsomitis: RT @OlgaG Mobile phones close literacy gap in #Pakistan http://bit.ly/cf78ys (Adding on Melissa Gilbert presentation at #websci10 #www2010)</t>
  </si>
  <si>
    <t>RT @OlgaG Mobile phones close literacy gap in #Pakistan http://bit.ly/cf78ys (Adding on Melissa Gilbert presentation at #websci10 #www2010)</t>
  </si>
  <si>
    <t>RT @aleboz: If a user doesn't see it, it is not relevant, no matter how cool are your background algorithms #www2010</t>
  </si>
  <si>
    <t>RT @MarcoBrambi: #www2010 #Serendipity (Andre et al. CHI 2009): 20% of search results evaluated as interesting by users, although not relevant to the query</t>
  </si>
  <si>
    <t>#www2010 #Serendipity (Andre et al. CHI 2009): 20% of search results evaluated as interesting by users, although not relevant to the query</t>
  </si>
  <si>
    <t>Semantic Search workshop starting in room 306, keynote by Barney Pell (Bing) #www2010 #semsearch2010</t>
  </si>
  <si>
    <t>RT @junszhao: look forward to "DSNotify: Handling Broken Links in the Web of Data" on Friday morning infrastructure session #www2010</t>
  </si>
  <si>
    <t>At least one paper author unable to attend #www2010 and #ldow2010 due to "visa problems".</t>
  </si>
  <si>
    <t>RT @mstrohm: updated versions of #www2010 eventstreams http://bit.ly/b9Cr6R and roomstreams http://bit.ly/bRfE69 are online</t>
  </si>
  <si>
    <t>"Machines cannot help much?" for extracting unstructured data .. Why the apathy? #www2010 #ldow2010</t>
  </si>
  <si>
    <t>had a great time today at #WICOW2010 + #WWW2010 &amp; meeting @tlucassen + @dbyler. Slides and paper can be found here: http://bit.ly/a5sVPQ</t>
  </si>
  <si>
    <t>RT @Hoenikker: Most disputed nouns on the web: "God, Iraq, Government, Obama, War, Israel, President, Women, Money, Jesus" -Rob Ennals #WICOW2010 #WWW2010</t>
  </si>
  <si>
    <t>RT @zephoria: For those who don't know #WWW: http://www2010.org/www/  Conference is in Raleigh this week. (@learnedhoof)</t>
  </si>
  <si>
    <t>If a user doesn't see it, it is not relevant, no matter how cool are your background algorithms #www2010 (via @aleboz)</t>
  </si>
  <si>
    <t>Most disputed nouns on the web: "God, Iraq, Government, Obama, War, Israel, President, Women, Money, Jesus" -Rob Ennals #WICOW2010 #WWW2010</t>
  </si>
  <si>
    <t>RT @googleresearch: #www2010 Vint Cerf giving tomorrow's opening keynote address: Bandwidth, Clouds and Things, Oh My! http://goo.gl/z8Il</t>
  </si>
  <si>
    <t>RT @brooksbell: Fact from an interesting cocktail chat at #www2010: Archiving  a digital movie  for 100 years is 1100x more expensive than film</t>
  </si>
  <si>
    <t>Fact from an interesting cocktail chat at #www2010: Archiving  a digital movie  for 100 years is 1100x more expensive than film</t>
  </si>
  <si>
    <t>RT @WSREST2010: @jeffrey_thomas Papers are going to be published in the ACM DL, will send link as soon as the proceedings are ready #wsrest2010 #www2010</t>
  </si>
  <si>
    <t>RT @juansequeda: Welcome to Consuming Linked Data slides #linkeddata #www2010 http://bit.ly/dsOfcz</t>
  </si>
  <si>
    <t>#WWW2010 Twitter Roomstreams 的创意很有趣，比大家都折腾去foursquare门槛低多了 http://is.gd/bJtgq</t>
  </si>
  <si>
    <t>RT @nitya: #www2010 "What is Twitter? A Social Network or a News Media?" - Author datasets here: http://bit.ly/bxBBSz, Paper here: http://bit.ly/dmIvfj</t>
  </si>
  <si>
    <t>@ajbraun If I had spare $1500 I might goto WWW2010 in Raleigh</t>
  </si>
  <si>
    <t>who is in RTP today for WWW2010?</t>
  </si>
  <si>
    <t>Program and links to slides for #WS-REST sessions at #WWW2010 in Raleigh, NC today are at http://www.ws-rest.org/Program #REST #OData</t>
  </si>
  <si>
    <t>WWW2010 Opening Ceremony Keynote Talk http://ff.im/-jwi8L</t>
  </si>
  <si>
    <t>RT @mhausenblas: Learning from Linked Open Data Usage: Patterns &amp; Metrics, Knud Möller #yam #in http://bit.ly/cjZML4 #websci10 #www2010</t>
  </si>
  <si>
    <t>RT @www2010: cool way to visit #www2010 RT @mstrohm: twitter roomstreams for every conference room at #www2010 can be found at http://bit.ly/bRfE69 #302C</t>
  </si>
  <si>
    <t>Just landed. Now to find some dinner in Raleigh. #WWW2010</t>
  </si>
  <si>
    <t>RT @ivan_herman: #websci2010 papers on line http://bit.ly/daD1GO #www2010 #websci10</t>
  </si>
  <si>
    <t>Testing #twitlogic at #www2010</t>
  </si>
  <si>
    <t>Enough hits to our #www2010 real-time search demo right now that I cringe to take it down for a two-minute bug fix. #sweet</t>
  </si>
  <si>
    <t>On the road #www2010 - http://www2010.org/www/</t>
  </si>
  <si>
    <t>RT @juansequeda: Querying Linked Data with SPARQL by @olafhartig #linkeddata #www2010 http://bit.ly/aySzcQ</t>
  </si>
  <si>
    <t>@zbeauvais: @tommyh Ambition: 1. Co-invent Internet 2. Start wine collection #www2010</t>
  </si>
  <si>
    <t>great presentation by Andreas Harth on common errors in publishing #linkeddata - "Weaving the Pedantic Web" http://bit.ly/aANMJ5 #www2010</t>
  </si>
  <si>
    <t>WWW conference papers are up! http://www2010.org/www/program/papers/ #in</t>
  </si>
  <si>
    <t>Johnny 5 Alive!! #www2010</t>
  </si>
  <si>
    <t>RT @HCIR_GeneG: #www2010 proceedings are available in the ACM Digital library http://bit.ly/dveC5H</t>
  </si>
  <si>
    <t>RT @jahendler: foo, Sandra Bullock keeping Vint Cerf from trending this morning #www2010, we need to tweet more :-) #websci2010</t>
  </si>
  <si>
    <t>RT @alisohani Paper (PDF): #Realtime #SemanticWeb in &lt;= #140chars http://is.gd/bKD3L #linkeddata #ldow2010 #www2010 @shashivelur</t>
  </si>
  <si>
    <t>RT @titticimmino: RT @shashivelur: Real-time #SemanticWeb in &lt;= 140 chars: http://ow.ly/1DTIV #ldow2010 #linkeddata #twitter #www2010 /via @tommyh</t>
  </si>
  <si>
    <t>@jahendler it is good, sandra bullock keeps us out of the top10. otherwise the spammers would decend on us like last year :( #www2010</t>
  </si>
  <si>
    <t>#www2010 0 paper from France accepted on 11 submitted! #fail</t>
  </si>
  <si>
    <t>@krisztianbalog awesome, thx! I won't be able to attend #www2010 until later this week.</t>
  </si>
  <si>
    <t>#smartgrid - WWW2010 Opening Ceremony Keynote Talk http://ow.ly/17cmuF</t>
  </si>
  <si>
    <t>Hi! Pls write &amp; tell us if they get past smackdowns to, you know, building stuff RT @JeniT In #wsrest2010 at #www2010 ..</t>
  </si>
  <si>
    <t>www 2010 -paper들이 이제 다운받을 수 있네요... http://bit.ly/aXX14g</t>
  </si>
  <si>
    <t>In Raleigh till this Friday for visits to NCSU/Duke and #WWW2010</t>
  </si>
  <si>
    <t>RT @MSFTResearch: "Microsoft Research is presenting 17 papers during WWW2010 April 26-30. Check out: http://bit.ly/bn9iV9 for more info."</t>
  </si>
  <si>
    <t>The first quantitative study on the entire twittersphere ..." by @haewoon at #www2010 http://bit.ly/dmIvfj (via @dullhunk)</t>
  </si>
  <si>
    <t>RT @govdiva: The first quantitative study on the entire twittersphere ..." by @haewoon at #www2010 http://bit.ly/dmIvfj #gc20</t>
  </si>
  <si>
    <t>RT @sagecram: RT @govdiva: The first quantitative study on the entire twittersphere ..." by @haewoon at #www2010 http://bit.ly/dmIvfj #gc20</t>
  </si>
  <si>
    <t>RT @sagecram @govdiva: The first quantitative study on the entire twittersphere ..." by @haewoon at #www2010 http://bit.ly/dmIvfj #w2p</t>
  </si>
  <si>
    <t>RT @alisohani: #Yahoo #Hadoop infra: 30k nodes (16GB ram, 8 cores); 250k cores; 100k #mapreduce jobs/day. #www2010</t>
  </si>
  <si>
    <t>I'm WWW2010 opening ceremony now!!</t>
  </si>
  <si>
    <t>Heading home after a great couple of days at #www2010 #wsrest2010</t>
  </si>
  <si>
    <t>RT @nitya: Semantic Search Workshop (#semsearch10) program (also with papers online) at #www2010 http://bit.ly/aJZQQC</t>
  </si>
  <si>
    <t>WWW2010 첫날은 Web에 관련된 여러 개의 주제를 세분해서 Workshop 형식으로 진행하고 있다. 오전은 Social mashup, Enterprise mashup 등 Mashups을 주제로 한 워크샵 참석.</t>
  </si>
  <si>
    <t>Working on my #www2010 presentation ... come to my talk and I promise absolutely no unicorn, kitten, or pony references.</t>
  </si>
  <si>
    <t>heading for #www2010 from Japan ;) i just noticed it's the tag for the conference</t>
  </si>
  <si>
    <t>twitter #roomstreams for every conference room at #www2010 can be found at http://bit.ly/bRfE69 #302C (via @mstrohm)</t>
  </si>
  <si>
    <t>@ComputerSociety is proud to be a media sponsor of #WWW2010. Many of our volunteers are also on committees and panels.</t>
  </si>
  <si>
    <t>RT @marin_dimitrov: Yahoo's Hadoop infrastructure: 30,000 nodes (16GB RAM, 8 cores); 250,000 cores; 100,000 MR jobs per day  #hadoop #mapreduce #www2010 #305A</t>
  </si>
  <si>
    <t>Semantic Search Workshop at #www2010</t>
  </si>
  <si>
    <t>Towards Domain-specific applications RT @jasonHoyt Keynote on VIVO - $12M biz plan for a FB for scientists #www2010 http://www.vivoweb.org/</t>
  </si>
  <si>
    <t>RT @www2010: #www2010 #wral Raleigh hosts Web visionaries for week-long conference http://is.gd/bJade</t>
  </si>
  <si>
    <t>@juansequeda #www2010.  Thanks and hope everyone enjoyed themselves!</t>
  </si>
  <si>
    <t>FYI if you check-in at @www2010 @futureweb2010 at the convention center you'll get 10pts &amp; a new badge! http://trioutnc.com</t>
  </si>
  <si>
    <t>RT @www2010: WWW2010 Opening Ceremony Panel Discussion http://bit.ly/cgYamA</t>
  </si>
  <si>
    <t>series web site; go there to see what's coming in the future and how to bid on WWW2014: www.iw3c2.org #www2010</t>
  </si>
  <si>
    <t>Michael Rappa, Kathy Green and @smalljones to be congratulated for putting together a great setting and excellent program for #www2010.</t>
  </si>
  <si>
    <t>yeah pity workshops  parallel with Websci10 RT @jahendler: #www2010 exciting that so many interesting things are happening at the same time</t>
  </si>
  <si>
    <t>#linkeddata has taken off, but now we need to scale it, technically and socially -- @timberners_lee at #ldow2010 #www2010 (via @tommyh)</t>
  </si>
  <si>
    <t>Aggregate first, and ask questions later.    (Welcome to the Semantic Web).   Chatting at #www2010 about #privacy and #egov etc.</t>
  </si>
  <si>
    <t>WWW2010 Opening Ceremony Panel Discussion http://bit.ly/cgYamA /via @WWW2010 -&gt; cudnt u find even 1 woman 2 b on the panel?? :((</t>
  </si>
  <si>
    <t>RT @jahendler: #www2010 exciting that so many interesting things are happening at the same time - frustrating too...</t>
  </si>
  <si>
    <t>Plenary session at #www2010 about to start - Vint Cerf - Father of the Internet.</t>
  </si>
  <si>
    <t>RT @waynesutton: FYI follow the hashtags #fw2010  #www2010 and @BoraZ who is live tweeting the event.</t>
  </si>
  <si>
    <t>"Enterprise and Desktop search" tutorial has just started! Pavel Dmitriev explaining differences between Web and Enterprise search #www2010</t>
  </si>
  <si>
    <t>2 day pass for #www2010 = $695; conversations with @mamund &amp; @darrelmiller about the future and intricacies of REST = priceless!</t>
  </si>
  <si>
    <t>Expert search used to assign reviewers in #WWW2010.</t>
  </si>
  <si>
    <t>Does anyone else have a poken at #www2010 ? poken is a little RFID social object for personal internet contact exchange.</t>
  </si>
  <si>
    <t>Vint Cerf (Google)...Preservation is one of the major challenges of the digital age. We will leave a pile of rotten bits. #www2010</t>
  </si>
  <si>
    <t>RT @kevinmarks: Vint Cerf: "latest copy is always in the cloud" #www2010 - hm, what about distributed updates like github</t>
  </si>
  <si>
    <t>Vint Cerf just brought up a challenge (persistent state on client) Sync Kit solves in the #www2010 keynote. See it: Thurs, caching session</t>
  </si>
  <si>
    <t>"The Web is a giant copy machine", Vint Cerf #www2010</t>
  </si>
  <si>
    <t>Starting ceremony of #www2010 starting... feels odd since already been here 2 days!</t>
  </si>
  <si>
    <t>Vint Cerf's keynote at #www2010 talks about the future challenges of the Internet. Or the present challenges to the Internet's future...</t>
  </si>
  <si>
    <t>Nice remark of Vint Cerf that DRM is not the answer to copyright problems. Alternative revenue methody are needed #www2010</t>
  </si>
  <si>
    <t>Vint Cerf mentions bit rot and software preservation/simulation. Any archivists in the audience? #WWW2010</t>
  </si>
  <si>
    <t>RT @djweitzner: Listing to Vint Cerf discuss value of linked data and the Semantic Web at the World Wide Web Conference #www2010</t>
  </si>
  <si>
    <t>hoy a las 9 es el keynote speech de la WWW2010 a cargo de  Cerf: Bandwidth, clouds and things, oh my</t>
  </si>
  <si>
    <t>People interested in grabbing a bite\beer join us at 9pm at the Mariott lobby. We  will walk downtown #websci10 #www2010</t>
  </si>
  <si>
    <t>Vint Cerf... Google vice president at #WWW2010  http://twitpic.com/1j3l03</t>
  </si>
  <si>
    <t>Sitting on a bus riding back from VIP event with Bebo White &amp; Vint Cerf #www2010</t>
  </si>
  <si>
    <t>Vint Cerf: We need to figure out a way to preserve our [to be] rotten bits. #www2010 #fw2010</t>
  </si>
  <si>
    <t>RT @MSFTResearch Microsoft Research is presenting 17 papers during WWW2010 April 26-30. Check out: http://bit.ly/bn9iV9 for more info.</t>
  </si>
  <si>
    <t>RT @futureweb2010: Follow coverage of #fw2010 and #www2010 at @futureweb2010, http://bit.ly/cyolIw, http://bit.ly/imaginingtheinternet</t>
  </si>
  <si>
    <t>watching #www2010 from afar, thanks for the updates folks!</t>
  </si>
  <si>
    <t>#www2010 Proceedings http://bit.ly/cjFNjZ #semanticweb #Internet</t>
  </si>
  <si>
    <t>"Using BM25F for semantic search" (see http://bit.ly/aCjn2M) - awesome paper from #semsearch10 (part of #www2010)!</t>
  </si>
  <si>
    <t>RT @parhamb: Open Government at WWW2010 http://goo.gl/fb/HJyvi</t>
  </si>
  <si>
    <t>Open Government at WWW2010 http://goo.gl/fb/HJyvi</t>
  </si>
  <si>
    <t>RT @aspyker: Reminder Raleigh XML/XQuery Meetup Tomorrow Night 7pm at #www2010 #fw2010 at Busy Bee Cafe Join Us! - http://bit.ly/aSSLkx</t>
  </si>
  <si>
    <t>Banff, Beijing, Madrid last three years of #www2010. This year, Raleigh. Awesome town I live in!</t>
  </si>
  <si>
    <t>RT @nitya: #www2010 "What is Twitter? A Social Network or a News Media?" http://bit.ly/bxBBSz, http://bit.ly/dmIvfj</t>
  </si>
  <si>
    <t>If it weren't the week before the primary I'd see if @conenmorgan wanted to go to #www2010</t>
  </si>
  <si>
    <t>any live ? RT @zephoria For those who don't know #WWW: http://www2010.org/www/ Conference is in Raleigh this week. (@learnedhoof)</t>
  </si>
  <si>
    <t>RT @RadioKate: So then, who else is in town for #www2010? Can I persuade any of you to vote for @bbc_sos in the Webbys? Go on.. http://bit.ly/aTfzAZ :)</t>
  </si>
  <si>
    <t>So then, who else is in town for #www2010? Can I persuade any of you to vote for @bbc_sos in the Webbys? Go on.. http://bit.ly/aTfzAZ :)</t>
  </si>
  <si>
    <t>Ha ha. Maybe Indie will be at the booth! RT @ed80: Google arrives at #www2010, they brought the ark of the covenant: http://bit.ly/b99uHo</t>
  </si>
  <si>
    <t>Heading to #WWW2010 at the Raleigh convention center</t>
  </si>
  <si>
    <t>Wondering what VCerf thinks of Peak Oil &amp; Climate change in the context of the Internet and the power it requires #www2010</t>
  </si>
  <si>
    <t>@waynesutton thanks for coming out last night. Sorry we did not have a chance to talk. Have a great day at #www2010!</t>
  </si>
  <si>
    <t>@semantictweet @davechallis you are both at #www2010</t>
  </si>
  <si>
    <t>WWW2010 Opening Ceremony Panel Discussion http://bit.ly/bgUsAM</t>
  </si>
  <si>
    <t>Opportunities oppo... !!! :) RT @rjw @tommyh: #linkeddata has taken off, but now we need to scale it-- @timberners_lee at #ldow2010 #www2010</t>
  </si>
  <si>
    <t>RT @wcandillon: RT @aspyker: Reminder Raleigh XML/XQuery Meetup Tomorrow Night 7pm at #www2010 #fw2010 at Busy Bee Cafe Join Us! - http://bit.ly/aSSLkx</t>
  </si>
  <si>
    <t>RT @theRab: #WWW2010 dev types interested in XQuery, XML, Structured data for web, meetup tonight at @busybeecafe http://xquery.pbworks.com/RTP-Meetup</t>
  </si>
  <si>
    <t>tweets tagged with #FW2010 &amp; #www2010 should be interesting over the coming days</t>
  </si>
  <si>
    <t>WWW2010の論文が公開されてる。 http://bit.ly/aMrChp</t>
  </si>
  <si>
    <t>WWW2010のアブストから抽出したタグクラウドか</t>
  </si>
  <si>
    <t>RT @googleresearch: #www2010 Come to the Google booth at WWW-2010 and try your hand at Query Hunt, a query guessing game. The winner of each day gets a Nexus-1.</t>
  </si>
  <si>
    <t>keeping an eye on the tweets from WWW 2010 - 19th International World Wide Web Conference here in Raleigh #www2010</t>
  </si>
  <si>
    <t>RT @arkaitz: this is useful too! RT @mstrohm: twitter roomstreams for every conference room at #www2010  http://bit.ly/bRfE69</t>
  </si>
  <si>
    <t>@ Raleigh Convention Center, waiting for Vint Cerf keynote #www2010</t>
  </si>
  <si>
    <t>Vint Cerf がURIの不安定さ、セキュリティ、プライバシーなどについて話しているようだ #www2010</t>
  </si>
  <si>
    <t>Vint Cerf at #www2010 dropping pearls. E.g. "IPv4 adresses will be exhausted in 2012. Maybe the Myans knew something."</t>
  </si>
  <si>
    <t>Vint Cerf: mobile devices make us a community of information producers as we keep adding new sensors to them #www2010 (via @kevinmarks)</t>
  </si>
  <si>
    <t>RT @theRab: VInt Cerf: URLs, URIs, URNs - POIs? Persistent Object Identifiers #www2010 #fw2010 How do i interact w/ objects online? important questions</t>
  </si>
  <si>
    <t>Heading to #www2010 to speak with @F1LT3R about our web audio work.  My suitcase is overflowing with demos, should be good.</t>
  </si>
  <si>
    <t>@morainium @thelaurenclark @souzaesilva Did any of you know about this? Going on this week http://www2010.org/www/</t>
  </si>
  <si>
    <t>Yes but I chose to go to @ROFLCon instead. Priorities. RT @jhfrith @thelaurenclark Did any of you know about this? http://www2010.org/www/</t>
  </si>
  <si>
    <t>@bethanyvsmith I want to, but it's an impossible week to be out of the office.  I hope to follow along on Twitter #fw2010 #www2010</t>
  </si>
  <si>
    <t>RT @smalljones:  Internet addresses to run out in 2012. Mayans could be on to something. Sez Vint Cerf. #www2010</t>
  </si>
  <si>
    <t>#www2010 Conference in Raleigh this week.  http://bit.ly/cXbwpV gives an idea of what is being discussed, e.g. not banks nor Tea Parties</t>
  </si>
  <si>
    <t>How to not sink and avoid common mistakes RT: @Wikier: Weaving the Pedantic Web http://slidesha.re/aLzHUa #linkeddata #www2010 #deri</t>
  </si>
  <si>
    <t>RT @sandhawke: Aggregate first, and ask questions later.    (Welcome to the Semantic Web).   Chatting at #www2010 about #privacy and #egov etc.</t>
  </si>
  <si>
    <t>♺ @tommyh: Vint Cerf is raising many of the issues we're trying to resolve in the #linkeddata world. #www2010</t>
  </si>
  <si>
    <t>RT @munmun10: Me at #www2010. Anyone?</t>
  </si>
  <si>
    <t>Err! Vint Cerf mentions "social networking" and "cloud computing" are *also* very important emergent features of the Web #www2010</t>
  </si>
  <si>
    <t>#www2010 twitter Roomstreams http://kmi.tugraz.at/staff/markus/www2010/www2010_roomstream.html</t>
  </si>
  <si>
    <t>RT @futureweb2010: How credible are digital signatures, identifications? “We need to build a better system of trust,”-Vint Cerf. #fw2010 #www2010</t>
  </si>
  <si>
    <t>RT @BoraZ: #fw2010 #www2010 VCerf: for many in the world, mobile will be main or only access to the Web</t>
  </si>
  <si>
    <t>not only a technical problem, people succumbing to social engineering #fw2010 #www2010</t>
  </si>
  <si>
    <t>Hey, @waynesutton, @futureweb2010 has got approx 10 journalists live tweeting the FutureWeb portion of #www2010. Check it out.</t>
  </si>
  <si>
    <t>great explanation, dark matter in universe similar to information on the web, data unknown...semantic web #fw2010 #www2010</t>
  </si>
  <si>
    <t>RT: @futureweb2010  Surfing the Internet while surfing real waves exists. It’s a bizarre world we live in. #fw2010  #www2010</t>
  </si>
  <si>
    <t>@sehr_gut Hey, I know you're a big fan - you know danah boyd is speaking WWW2010 on Thursday, yes?</t>
  </si>
  <si>
    <t>RT @richardreid14: Vint Cerf stating weak operating systems and naive web browsers are the main security weaknesses on the web. #www2010</t>
  </si>
  <si>
    <t>Vint Cerf saying Moore's Law is redundant - #www2010</t>
  </si>
  <si>
    <t>Our @kevinmarks is at the WWW2010 conference this week, check out his tweet stream for some goodies from folks like @timberners_lee.</t>
  </si>
  <si>
    <t>오 이거시 말로만듣던 따따따 ㅎ RT @liza183: 드디어WWW2010의 메인학회가시작됩니다 오프닝 키노트가시작하길 기다리고있습니다 http://twitpic.com/1j3bc3</t>
  </si>
  <si>
    <t>드디어WWW2010의 메인학회가시작됩니다 오프닝 키노트가시작하길 기다리고있습니다 http://twitpic.com/1j3bc3</t>
  </si>
  <si>
    <t>RT @kevinmarks: Vint Cerf: we have naïve browsers that run with too much privilege, and trust too many certs #www2010</t>
  </si>
  <si>
    <t>Don't tell History channel RT @smalljones: #www2010 Internet addresses to run out in 2012. Mayans could be on the something. Sez Vint Cerf.</t>
  </si>
  <si>
    <t>The future of currency http://hu.vg/futureofmoney @vencurrency #www2010</t>
  </si>
  <si>
    <t>サーフボードにディスプレイつけて次の波を待つというのは笑った。 #www2010</t>
  </si>
  <si>
    <t>みーとぅー！ RT @i2k: 実況期待。 RT @tksakaki: Now, I join the session "How to Consume Linked Data on the Web" #WWW2010</t>
  </si>
  <si>
    <t>topics of clouds by vcerf #www2010</t>
  </si>
  <si>
    <t>Vint Cerf talks at #WWW2010  on  Web app content  unreadable in future years.  Simple XML and doc-based stds were intended in part to help.</t>
  </si>
  <si>
    <t>Being my first professional conference, I had no clue how complex paper selection was with #www2010. Impressive</t>
  </si>
  <si>
    <t>Tweets from #www2010 sound like Google's Vint Cerf is blaming users and browsers (not services!) for web privacy issues</t>
  </si>
  <si>
    <t>The other Jonas brother. RT @christangrant: "Jeff Jonas says every datum is a query" #www2010 his blog-&gt; http://bit.ly/c8DS8b -</t>
  </si>
  <si>
    <t>I wonder whether  http://is.gd/bKpRx will change the way research councils evaluate academic researchers #ldow2010 #www2010</t>
  </si>
  <si>
    <t>is sad not to be at #ldow2010 and #www2010, but happy to be in #nyc</t>
  </si>
  <si>
    <t>Highlights from #ldow2010 #www2010: Halpin on sameAs http://bit.ly/bxtx0g and van de Sompel on Memento http://bit.ly/ayGGAK</t>
  </si>
  <si>
    <t>RT @theRab: #WWW2010 tweet archive http://twapperkeeper.com/hashtag/www2010 &lt;How many are at this conference?&gt;</t>
  </si>
  <si>
    <t>RT @christangrant: There is nothing like learning from people who went through what you are going through! #www2010</t>
  </si>
  <si>
    <t>RT @brooksbell Fact from a ... cocktail chat at #www2010: Archiving  a digital movie  for 100 years is 1100x more expensive than film</t>
  </si>
  <si>
    <t>Vint Cerf just mentioning the 'internet enabled surfboard' NOT referring to the #iPad but a real surfboard :) #www2010</t>
  </si>
  <si>
    <t>RT @doug_tidwell: Vint Cerf: interesting comparison of dark matter (95% of the universe) &amp; dark data (can't be found by search engines or Web tech) #www2010</t>
  </si>
  <si>
    <t>Vince Cerf just referenced Short Circuit in his keynote ... This makes me happy. :-) #www2010</t>
  </si>
  <si>
    <t>@tommyh can you bring me back some fudge or something? #www2010</t>
  </si>
  <si>
    <t>Glad Raleigh is hosting #www2010 #fw2010 with Vint Cerf &amp; Tim Berners-Lee here. This is 1 of the most important web conferences in the world</t>
  </si>
  <si>
    <t>@briank_live but which one are we more of - producer or consumer? #www2010</t>
  </si>
  <si>
    <t>wishing i was at #www2010. a @beerspotr spot from north carolina would almost cure the pain....</t>
  </si>
  <si>
    <t>@tommyh Now that sounds like a good life ambition! #www2010</t>
  </si>
  <si>
    <t>RT @lrainie: Cerf's wine cellar is on the network! Tells him room temp and other stuff. amazing #www2010</t>
  </si>
  <si>
    <t>Oh. Man. Twitter annotations? Open tables? Yql?  My first day at #www2010 was a huge success! So much to think about!</t>
  </si>
  <si>
    <t>@waynesutton @TheRab @kevinmarks Tweetup #www2010 @ThePitBBQ Thursday 29th at 6pm - what do you think?</t>
  </si>
  <si>
    <t>@sflinter you need to entice @karenchurch back to Ireland with an SFI grant when you see her there #www2010</t>
  </si>
  <si>
    <t>RT @fabien_gandon: Slides "When owl:sameAs isn't the Same", H. Halpin http://www.ibiblio.org/hhalpin/homepage/presentations/ldow2010/ #ldow2010 #www2010</t>
  </si>
  <si>
    <t>RT @gplocke: Listening to Vint Cerf, the chief Internet evangelist at Google, give his keynote at #www2010 (me too!)</t>
  </si>
  <si>
    <t>Listening to Vint Cerf, the chief Internet evangelist at Google, give his keynote at #www2010</t>
  </si>
  <si>
    <t>Live that there was a Short Circuit reference in the keynote. #www2010</t>
  </si>
  <si>
    <t>RT @krisztianbalog: Notes on #semsearch2010 #www2010 workshop posted http://bit.ly/daAD39</t>
  </si>
  <si>
    <t>VCerf: Nice to hear that sensor data will come to us ;-), seems to be an important next topic as well #www2010</t>
  </si>
  <si>
    <t>RT @lrainie: Vint Cerf: cloud computing is at same stage of development as computer networking in 1973 #www2010</t>
  </si>
  <si>
    <t>RT @BoraZ: #fw2010 #www2010 VCerf: privacy may be invaded unintentionally - human error. Also we use mobile image/video: invade others' privacy</t>
  </si>
  <si>
    <t>RT @chris_koerner: Nice remark of Vint Cerf that DRM is not the answer to copyright problems. Alternative revenue methody are needed #www2010</t>
  </si>
  <si>
    <t>Reminder: ISWC metadata committee is recruiting  http://eventseer.net/e/8105/60610/ #websci2010 #www2010 #iswc2010</t>
  </si>
  <si>
    <t>#www2010 #datagov see RPI's linked data experiences on US government data and linked to UK government data,http://bit.ly/bx8UAa #websci10</t>
  </si>
  <si>
    <t>RT @waynesutton: The Intel Surf Board http://tinyurl.com/7lcvgp "surf until the next wave", Vinton Cerf #www2010 /via @fabien_gandon</t>
  </si>
  <si>
    <t>RT @fabien_gandon: "repeat to create a continous homogenous message pool, retweet to amplify" Takis Metaxas http://tinyurl.com/2a66vtc #websci10 #www2010</t>
  </si>
  <si>
    <t>Vint Cerf is delivering keynote on the official kickoff day, though there have been many sessions Mon and Tue #www2010</t>
  </si>
  <si>
    <t>RT @gaedke Even the internet hero is here at #www2010 - found her car here:  http://twitpic.com/1iyhko</t>
  </si>
  <si>
    <t>#www2010 most wanted presentation: the guy with the ipad, collecting fingerprints of most of the audience http://twitpic.com/1ivb58</t>
  </si>
  <si>
    <t>Photo: WWW2010 – Raleigh Opening plenary panel is on Open Government and the World Wide Web. http://tumblr.com/xah96y8ep</t>
  </si>
  <si>
    <t>great session at "Future of Web for Collab Sci". Amazing how many folks don't know about CC0. Need to keep pushing. Keep pushing. #www2010</t>
  </si>
  <si>
    <t>follow @lcatino 's FutureWeb list to keep get up-to-the-minute reports on #fw2010 #www2010</t>
  </si>
  <si>
    <t>Michael Rappa of NC St, @smalljones and Kathy Green were organizers of the #www2010 conference in Raleigh and did a spectacular job! #fw2010</t>
  </si>
  <si>
    <t>RT @futureweb2010: Follow Imagining the Internet's coverage of #fw2010 and #www2010 at @futureweb2010, http://bit.ly/cyolIw, http://bit.ly/imaginingtheinternet</t>
  </si>
  <si>
    <t>RT @futureweb2010: One of the biggest security weaknesses is naive browsers. #fw2010 #www2010</t>
  </si>
  <si>
    <t>DNSSEC é absoutamente necessário: Vint Cerf, na #www2010 @w3cbrasil</t>
  </si>
  <si>
    <t>#www2010 Vint Cerf na abertura da Conferência WWW2010 http://twitpic.com/1j3kje</t>
  </si>
  <si>
    <t>RT @w3cbrasil: #www2010 Vint Cerf na abertura da Conferência WWW2010 http://twitpic.com/1j3kje</t>
  </si>
  <si>
    <t>#IPv6 repost Vint Cerf's keynote at #www2010: total internet penetration worldwide 26.6%, now advertising for #IPv... http://bit.ly/cl9C92</t>
  </si>
  <si>
    <t>邦楽終わったなwww: 2010年04月28日 21:58 [ http://bit.ly/c2ZaMI</t>
  </si>
  <si>
    <t>Frequently asked questions about WWW2010 conference - Local Tech Wire: The World Wide Web Conference is a yearly i... http://bit.ly/aMaU8Z</t>
  </si>
  <si>
    <t>attending www2010 today thru fri</t>
  </si>
  <si>
    <t>#www2010 "What is Twitter? A Social Network or a News Media?" - Author datasets here: http://bit.ly/bxBBSz, Paper ... http://bit.ly/96QAmX</t>
  </si>
  <si>
    <t>あははっ！、、、地中海の場所がわからなくて、検索したら現在地から地中海だった。
場所だけでいいんだがwww
2010年4月28日 午後4:28:13
from TwitBird iPhone http://twitpic.com/1j1ogm</t>
  </si>
  <si>
    <t>#TwitterFollowerNetwork: Frequently asked questions about WWW2010 conference http://tynie.net/u31a7/</t>
  </si>
  <si>
    <t>RT googleresearch: #www2010 Vint Cerf giving tomorrow's opening keynote address: Bandwidth, Clouds and Things.. http://bit.ly/bfm9NV</t>
  </si>
  <si>
    <t>juansequeda: Consuming Linked Data by Machines #linkeddata #www2010 http://bit.ly/aySzcQ http://ff.im/-juinO</t>
  </si>
  <si>
    <t>#www2010 highlight so far: churros. Oh, and T-B-L ;)</t>
  </si>
  <si>
    <t>Welcome to Consuming Linked Data tutorial WWW2010: http://bit.ly/cHPKqk</t>
  </si>
  <si>
    <t>#slide Welcome to Consuming Linked Data tutorial WWW2010 http://goo.gl/fb/lkq0k</t>
  </si>
  <si>
    <t>Road Journal: WWW2010 WS-REST Workshop: More generally, a practical model for visualizing and understanding archit... http://bit.ly/aXFllQ</t>
  </si>
  <si>
    <t>@ONOBE_03 悪い男の子をとっちめるシーンがトラウマでしたwww2010年6月続編公開！</t>
  </si>
  <si>
    <t>WWW2010参加演出家 @shibayukio の作・演出する公演がまもなく始まります。5/1〜2　ENBUゼミナール2009春期演劇コース卒業公演　柴幸男クラス『さよなら東京』　詳細はこちらから → http://bit.ly/bk4O4u</t>
  </si>
  <si>
    <t>WWW2010 http://www.budez.com/topics/2010/04/www2010/</t>
  </si>
  <si>
    <t>http://tinyurl.com/ldzmog 
WWW2010 – Raleigh
(WWW2010.ORG)</t>
  </si>
  <si>
    <t>Pecah Telor di WWW2010: http://wp.me/p1W56-cJ</t>
  </si>
  <si>
    <t>... 一般人ってところがまた凄い。(しかも、ほとんど未成年w) 今、このCMできる女優さんがどれだけいるか… 時代って変わるというか、自主規制ウザイ。 以上。 エロトラバできない設定にしてやったwww 2010.04.27（T... http://bit.ly/d0W8nI</t>
  </si>
  <si>
    <t>#slideshare The wisdom in Tweetonomies:  presented at semantic search workshop at #www2010 http://bit.ly/ccZFoj</t>
  </si>
  <si>
    <t>ID-Blog | Erster Bericht von der Web-Konferenz WWW2010 in Raleigh ...: Log in •Contact • Druckversion. Posts... http://tinyurl.com/2w46lr4</t>
  </si>
  <si>
    <t>Research: Understanding How Twitter is Used to Widely Spread ...: Today, as the WWW2010 Conference begins ... http://bit.ly/aTFATL #twitter</t>
  </si>
  <si>
    <t>WWW2010 http://bit.ly/dhijtu  #internet</t>
  </si>
  <si>
    <t>Order your WWW2010 Logo Hats now: http://www.dennyp.com/www/</t>
  </si>
  <si>
    <t>My latest SlideShare upload : Open Source Search Tools for www2010 conference http://slidesha.re/cxQ4Wg #www2010 #search #ydn</t>
  </si>
  <si>
    <t>Neat! Raleigh hosts World Wide Web Conference this week. http://ow.ly/1Dk1g #www2010</t>
  </si>
  <si>
    <t>Search Work a Focus of WWW2010 - Microsoft http://bit.ly/aecG6e #tech</t>
  </si>
  <si>
    <t>Blog| Research: Understanding How Twitter is Used to Widely Spread ...: Today, as the WWW2010 Conference begins in... http://bit.ly/cAsuX7</t>
  </si>
  <si>
    <t>RT @jasonhoyt-Good stuff from Eric Miller of Cognitive Atlas: 12 design principles of compelling Web apps. #www2010 http://bit.ly/9kPO5W</t>
  </si>
  <si>
    <t>social recommendation tutorial #302c, exciting start to a 5-day event at #www2010</t>
  </si>
  <si>
    <t>#WWW2010 starting today in Raliegh NC at this cool Internet summitt. Can't wait to hear what is discussed.</t>
  </si>
  <si>
    <t>WWW2010 Conference (http://www2010.org/) and Web Science Conference 2010 (http://www.websci10.org/) are both underway in Raleigh, NC.</t>
  </si>
  <si>
    <t>WWW2010 - Trying to imagine the future of the Internet -- the task at hand for the Web fanatics who will gather at th... http://su.pr/1mgi1x</t>
  </si>
  <si>
    <t>http://bit.ly/9JSb7s WWW2010</t>
  </si>
  <si>
    <t>RT @a11y: 7th International Cross-Disciplinary Conference on Web Accessibility starts today: http://tinyurl.com/2b8jkv5 #w4a10 #www2010</t>
  </si>
  <si>
    <t>Fast Company: WWW2010 http://bit.ly/bn6LTP Full http://bit.ly/bb28wh</t>
  </si>
  <si>
    <t>WWW2010 http://dlvr.it/d8Bc</t>
  </si>
  <si>
    <t>2010-04-26T12:58:56Z</t>
  </si>
  <si>
    <t>2010-04-28T13:53:04Z</t>
  </si>
  <si>
    <t>2010-04-26T13:06:08Z</t>
  </si>
  <si>
    <t>2010-04-26T13:05:08Z</t>
  </si>
  <si>
    <t>2010-04-26T13:46:25Z</t>
  </si>
  <si>
    <t>2010-04-26T20:29:51Z</t>
  </si>
  <si>
    <t>2010-04-26T15:17:47Z</t>
  </si>
  <si>
    <t>2010-04-28T06:58:33Z</t>
  </si>
  <si>
    <t>2010-04-27T05:10:05Z</t>
  </si>
  <si>
    <t>2010-04-28T04:03:26Z</t>
  </si>
  <si>
    <t>2010-04-28T00:35:39Z</t>
  </si>
  <si>
    <t>2010-04-27T21:59:42Z</t>
  </si>
  <si>
    <t>2010-04-28T00:40:13Z</t>
  </si>
  <si>
    <t>2010-04-28T12:48:58Z</t>
  </si>
  <si>
    <t>2010-04-28T14:16:43Z</t>
  </si>
  <si>
    <t>2010-04-28T13:44:01Z</t>
  </si>
  <si>
    <t>2010-04-28T14:24:03Z</t>
  </si>
  <si>
    <t>2010-04-28T13:45:55Z</t>
  </si>
  <si>
    <t>2010-04-28T13:55:27Z</t>
  </si>
  <si>
    <t>2010-04-28T14:15:50Z</t>
  </si>
  <si>
    <t>2010-04-28T14:25:26Z</t>
  </si>
  <si>
    <t>2010-04-28T14:22:29Z</t>
  </si>
  <si>
    <t>2010-04-26T12:27:46Z</t>
  </si>
  <si>
    <t>2010-04-28T13:54:08Z</t>
  </si>
  <si>
    <t>2010-04-27T15:34:24Z</t>
  </si>
  <si>
    <t>2010-04-27T01:28:08Z</t>
  </si>
  <si>
    <t>2010-04-28T14:22:56Z</t>
  </si>
  <si>
    <t>2010-04-27T18:14:23Z</t>
  </si>
  <si>
    <t>2010-04-26T12:28:48Z</t>
  </si>
  <si>
    <t>2010-04-28T09:51:13Z</t>
  </si>
  <si>
    <t>2010-04-27T22:28:27Z</t>
  </si>
  <si>
    <t>2010-04-26T12:47:25Z</t>
  </si>
  <si>
    <t>2010-04-27T20:33:15Z</t>
  </si>
  <si>
    <t>2010-04-26T13:16:25Z</t>
  </si>
  <si>
    <t>2010-04-28T14:19:05Z</t>
  </si>
  <si>
    <t>2010-04-26T13:26:00Z</t>
  </si>
  <si>
    <t>2010-04-26T13:35:29Z</t>
  </si>
  <si>
    <t>2010-04-28T14:21:09Z</t>
  </si>
  <si>
    <t>2010-04-28T13:26:21Z</t>
  </si>
  <si>
    <t>2010-04-28T04:25:44Z</t>
  </si>
  <si>
    <t>2010-04-27T13:29:48Z</t>
  </si>
  <si>
    <t>2010-04-28T12:38:45Z</t>
  </si>
  <si>
    <t>2010-04-27T20:38:13Z</t>
  </si>
  <si>
    <t>2010-04-28T13:27:46Z</t>
  </si>
  <si>
    <t>2010-04-28T13:33:04Z</t>
  </si>
  <si>
    <t>2010-04-26T12:41:04Z</t>
  </si>
  <si>
    <t>2010-04-27T13:25:48Z</t>
  </si>
  <si>
    <t>2010-04-28T13:00:18Z</t>
  </si>
  <si>
    <t>2010-04-28T09:57:14Z</t>
  </si>
  <si>
    <t>2010-04-26T14:26:19Z</t>
  </si>
  <si>
    <t>2010-04-26T15:04:37Z</t>
  </si>
  <si>
    <t>2010-04-28T14:09:28Z</t>
  </si>
  <si>
    <t>2010-04-28T14:21:00Z</t>
  </si>
  <si>
    <t>2010-04-28T12:00:57Z</t>
  </si>
  <si>
    <t>2010-04-26T15:30:36Z</t>
  </si>
  <si>
    <t>2010-04-26T12:55:49Z</t>
  </si>
  <si>
    <t>2010-04-28T14:22:33Z</t>
  </si>
  <si>
    <t>2010-04-28T13:42:53Z</t>
  </si>
  <si>
    <t>2010-04-28T14:14:11Z</t>
  </si>
  <si>
    <t>2010-04-26T15:27:35Z</t>
  </si>
  <si>
    <t>2010-04-27T18:55:54Z</t>
  </si>
  <si>
    <t>2010-04-26T15:30:43Z</t>
  </si>
  <si>
    <t>2010-04-26T18:42:23Z</t>
  </si>
  <si>
    <t>2010-04-26T17:50:53Z</t>
  </si>
  <si>
    <t>2010-04-28T14:20:40Z</t>
  </si>
  <si>
    <t>2010-04-28T01:32:06Z</t>
  </si>
  <si>
    <t>2010-04-28T14:22:34Z</t>
  </si>
  <si>
    <t>2010-04-28T14:04:33Z</t>
  </si>
  <si>
    <t>2010-04-27T22:51:22Z</t>
  </si>
  <si>
    <t>2010-04-27T22:05:03Z</t>
  </si>
  <si>
    <t>2010-04-27T06:01:57Z</t>
  </si>
  <si>
    <t>2010-04-26T16:29:28Z</t>
  </si>
  <si>
    <t>2010-04-26T20:57:34Z</t>
  </si>
  <si>
    <t>2010-04-26T18:36:05Z</t>
  </si>
  <si>
    <t>2010-04-27T13:38:40Z</t>
  </si>
  <si>
    <t>2010-04-26T18:56:13Z</t>
  </si>
  <si>
    <t>2010-04-28T11:08:56Z</t>
  </si>
  <si>
    <t>2010-04-26T16:56:23Z</t>
  </si>
  <si>
    <t>2010-04-26T20:16:41Z</t>
  </si>
  <si>
    <t>2010-04-28T13:39:44Z</t>
  </si>
  <si>
    <t>2010-04-26T20:36:21Z</t>
  </si>
  <si>
    <t>2010-04-28T12:13:39Z</t>
  </si>
  <si>
    <t>2010-04-26T14:19:50Z</t>
  </si>
  <si>
    <t>2010-04-28T13:43:05Z</t>
  </si>
  <si>
    <t>2010-04-26T20:37:08Z</t>
  </si>
  <si>
    <t>2010-04-26T20:51:32Z</t>
  </si>
  <si>
    <t>2010-04-28T14:20:03Z</t>
  </si>
  <si>
    <t>2010-04-26T14:09:38Z</t>
  </si>
  <si>
    <t>2010-04-28T14:02:07Z</t>
  </si>
  <si>
    <t>2010-04-27T13:14:35Z</t>
  </si>
  <si>
    <t>2010-04-26T19:07:28Z</t>
  </si>
  <si>
    <t>2010-04-26T21:26:26Z</t>
  </si>
  <si>
    <t>2010-04-26T14:59:24Z</t>
  </si>
  <si>
    <t>2010-04-26T22:03:27Z</t>
  </si>
  <si>
    <t>2010-04-26T23:53:21Z</t>
  </si>
  <si>
    <t>2010-04-27T03:29:33Z</t>
  </si>
  <si>
    <t>2010-04-27T03:56:26Z</t>
  </si>
  <si>
    <t>2010-04-27T06:12:15Z</t>
  </si>
  <si>
    <t>2010-04-27T03:08:56Z</t>
  </si>
  <si>
    <t>2010-04-27T06:46:00Z</t>
  </si>
  <si>
    <t>2010-04-28T02:52:29Z</t>
  </si>
  <si>
    <t>2010-04-27T10:37:36Z</t>
  </si>
  <si>
    <t>2010-04-28T14:24:51Z</t>
  </si>
  <si>
    <t>2010-04-27T11:31:05Z</t>
  </si>
  <si>
    <t>2010-04-26T21:09:09Z</t>
  </si>
  <si>
    <t>2010-04-27T12:43:27Z</t>
  </si>
  <si>
    <t>2010-04-26T15:26:22Z</t>
  </si>
  <si>
    <t>2010-04-26T15:09:40Z</t>
  </si>
  <si>
    <t>2010-04-28T14:07:51Z</t>
  </si>
  <si>
    <t>2010-04-27T21:47:18Z</t>
  </si>
  <si>
    <t>2010-04-27T13:02:35Z</t>
  </si>
  <si>
    <t>2010-04-27T12:58:47Z</t>
  </si>
  <si>
    <t>2010-04-27T13:24:20Z</t>
  </si>
  <si>
    <t>2010-04-28T14:04:47Z</t>
  </si>
  <si>
    <t>2010-04-26T21:11:03Z</t>
  </si>
  <si>
    <t>2010-04-28T09:35:53Z</t>
  </si>
  <si>
    <t>2010-04-27T18:02:36Z</t>
  </si>
  <si>
    <t>2010-04-28T14:08:18Z</t>
  </si>
  <si>
    <t>2010-04-28T12:50:12Z</t>
  </si>
  <si>
    <t>2010-04-28T00:15:29Z</t>
  </si>
  <si>
    <t>2010-04-26T18:26:01Z</t>
  </si>
  <si>
    <t>2010-04-27T20:29:44Z</t>
  </si>
  <si>
    <t>2010-04-27T13:43:45Z</t>
  </si>
  <si>
    <t>2010-04-28T13:25:27Z</t>
  </si>
  <si>
    <t>2010-04-28T13:53:37Z</t>
  </si>
  <si>
    <t>2010-04-27T14:02:36Z</t>
  </si>
  <si>
    <t>2010-04-27T13:51:09Z</t>
  </si>
  <si>
    <t>2010-04-27T14:03:07Z</t>
  </si>
  <si>
    <t>2010-04-27T14:46:28Z</t>
  </si>
  <si>
    <t>2010-04-27T14:59:58Z</t>
  </si>
  <si>
    <t>2010-04-27T15:06:12Z</t>
  </si>
  <si>
    <t>2010-04-26T22:33:11Z</t>
  </si>
  <si>
    <t>2010-04-27T21:46:19Z</t>
  </si>
  <si>
    <t>2010-04-28T14:25:44Z</t>
  </si>
  <si>
    <t>2010-04-28T14:13:44Z</t>
  </si>
  <si>
    <t>2010-04-26T16:15:41Z</t>
  </si>
  <si>
    <t>2010-04-26T16:13:59Z</t>
  </si>
  <si>
    <t>2010-04-28T12:04:27Z</t>
  </si>
  <si>
    <t>2010-04-27T15:30:55Z</t>
  </si>
  <si>
    <t>2010-04-27T14:32:50Z</t>
  </si>
  <si>
    <t>2010-04-27T15:34:30Z</t>
  </si>
  <si>
    <t>2010-04-27T15:46:59Z</t>
  </si>
  <si>
    <t>2010-04-28T01:12:19Z</t>
  </si>
  <si>
    <t>2010-04-27T16:09:04Z</t>
  </si>
  <si>
    <t>2010-04-27T16:17:52Z</t>
  </si>
  <si>
    <t>2010-04-27T16:25:55Z</t>
  </si>
  <si>
    <t>2010-04-27T16:24:48Z</t>
  </si>
  <si>
    <t>2010-04-27T16:44:59Z</t>
  </si>
  <si>
    <t>2010-04-28T13:44:42Z</t>
  </si>
  <si>
    <t>2010-04-27T17:19:07Z</t>
  </si>
  <si>
    <t>2010-04-28T14:02:10Z</t>
  </si>
  <si>
    <t>2010-04-27T17:22:33Z</t>
  </si>
  <si>
    <t>2010-04-27T18:00:31Z</t>
  </si>
  <si>
    <t>2010-04-27T17:55:55Z</t>
  </si>
  <si>
    <t>2010-04-28T14:16:51Z</t>
  </si>
  <si>
    <t>2010-04-27T18:03:02Z</t>
  </si>
  <si>
    <t>2010-04-28T14:02:24Z</t>
  </si>
  <si>
    <t>2010-04-28T14:06:22Z</t>
  </si>
  <si>
    <t>2010-04-27T20:21:36Z</t>
  </si>
  <si>
    <t>2010-04-27T18:08:03Z</t>
  </si>
  <si>
    <t>2010-04-26T13:04:55Z</t>
  </si>
  <si>
    <t>2010-04-27T18:40:26Z</t>
  </si>
  <si>
    <t>2010-04-28T14:19:19Z</t>
  </si>
  <si>
    <t>2010-04-27T18:48:18Z</t>
  </si>
  <si>
    <t>2010-04-27T18:49:47Z</t>
  </si>
  <si>
    <t>2010-04-28T13:41:42Z</t>
  </si>
  <si>
    <t>2010-04-28T13:30:32Z</t>
  </si>
  <si>
    <t>2010-04-26T13:11:21Z</t>
  </si>
  <si>
    <t>2010-04-28T13:34:15Z</t>
  </si>
  <si>
    <t>2010-04-27T18:31:42Z</t>
  </si>
  <si>
    <t>2010-04-27T19:02:31Z</t>
  </si>
  <si>
    <t>2010-04-27T19:30:03Z</t>
  </si>
  <si>
    <t>2010-04-28T11:07:36Z</t>
  </si>
  <si>
    <t>2010-04-27T19:54:14Z</t>
  </si>
  <si>
    <t>2010-04-27T20:30:57Z</t>
  </si>
  <si>
    <t>2010-04-26T15:17:49Z</t>
  </si>
  <si>
    <t>2010-04-27T20:33:02Z</t>
  </si>
  <si>
    <t>2010-04-27T20:36:25Z</t>
  </si>
  <si>
    <t>2010-04-28T14:18:52Z</t>
  </si>
  <si>
    <t>2010-04-27T13:45:34Z</t>
  </si>
  <si>
    <t>2010-04-27T20:39:19Z</t>
  </si>
  <si>
    <t>2010-04-26T14:19:11Z</t>
  </si>
  <si>
    <t>2010-04-27T20:40:46Z</t>
  </si>
  <si>
    <t>2010-04-26T13:34:00Z</t>
  </si>
  <si>
    <t>2010-04-27T20:41:25Z</t>
  </si>
  <si>
    <t>2010-04-28T13:31:45Z</t>
  </si>
  <si>
    <t>2010-04-27T20:49:27Z</t>
  </si>
  <si>
    <t>2010-04-27T20:49:35Z</t>
  </si>
  <si>
    <t>2010-04-27T20:49:49Z</t>
  </si>
  <si>
    <t>2010-04-27T19:47:32Z</t>
  </si>
  <si>
    <t>2010-04-27T21:12:10Z</t>
  </si>
  <si>
    <t>2010-04-27T13:34:39Z</t>
  </si>
  <si>
    <t>2010-04-27T13:33:54Z</t>
  </si>
  <si>
    <t>2010-04-26T12:53:40Z</t>
  </si>
  <si>
    <t>2010-04-27T15:20:34Z</t>
  </si>
  <si>
    <t>2010-04-27T21:30:24Z</t>
  </si>
  <si>
    <t>2010-04-27T17:34:42Z</t>
  </si>
  <si>
    <t>2010-04-27T21:37:08Z</t>
  </si>
  <si>
    <t>2010-04-27T22:37:12Z</t>
  </si>
  <si>
    <t>2010-04-27T23:14:48Z</t>
  </si>
  <si>
    <t>2010-04-27T22:45:40Z</t>
  </si>
  <si>
    <t>2010-04-27T22:46:56Z</t>
  </si>
  <si>
    <t>2010-04-27T21:16:49Z</t>
  </si>
  <si>
    <t>2010-04-27T23:27:49Z</t>
  </si>
  <si>
    <t>2010-04-28T00:12:10Z</t>
  </si>
  <si>
    <t>2010-04-27T17:14:47Z</t>
  </si>
  <si>
    <t>2010-04-28T01:14:04Z</t>
  </si>
  <si>
    <t>2010-04-28T01:07:49Z</t>
  </si>
  <si>
    <t>2010-04-28T01:22:36Z</t>
  </si>
  <si>
    <t>2010-04-28T02:02:56Z</t>
  </si>
  <si>
    <t>2010-04-28T02:35:59Z</t>
  </si>
  <si>
    <t>2010-04-27T13:51:55Z</t>
  </si>
  <si>
    <t>2010-04-27T19:31:46Z</t>
  </si>
  <si>
    <t>2010-04-27T07:47:27Z</t>
  </si>
  <si>
    <t>2010-04-28T11:01:38Z</t>
  </si>
  <si>
    <t>2010-04-28T03:16:52Z</t>
  </si>
  <si>
    <t>2010-04-26T12:09:08Z</t>
  </si>
  <si>
    <t>2010-04-26T19:11:05Z</t>
  </si>
  <si>
    <t>2010-04-28T13:14:06Z</t>
  </si>
  <si>
    <t>2010-04-28T03:30:04Z</t>
  </si>
  <si>
    <t>2010-04-26T13:52:10Z</t>
  </si>
  <si>
    <t>2010-04-28T03:19:47Z</t>
  </si>
  <si>
    <t>2010-04-26T18:27:10Z</t>
  </si>
  <si>
    <t>2010-04-27T12:13:04Z</t>
  </si>
  <si>
    <t>2010-04-28T03:41:57Z</t>
  </si>
  <si>
    <t>2010-04-28T04:16:27Z</t>
  </si>
  <si>
    <t>2010-04-27T19:17:01Z</t>
  </si>
  <si>
    <t>2010-04-28T14:13:08Z</t>
  </si>
  <si>
    <t>2010-04-27T14:35:56Z</t>
  </si>
  <si>
    <t>2010-04-28T04:24:18Z</t>
  </si>
  <si>
    <t>2010-04-27T18:51:51Z</t>
  </si>
  <si>
    <t>2010-04-28T14:06:15Z</t>
  </si>
  <si>
    <t>2010-04-28T04:29:12Z</t>
  </si>
  <si>
    <t>2010-04-28T14:19:08Z</t>
  </si>
  <si>
    <t>2010-04-28T04:56:28Z</t>
  </si>
  <si>
    <t>2010-04-28T12:56:00Z</t>
  </si>
  <si>
    <t>2010-04-28T14:21:15Z</t>
  </si>
  <si>
    <t>2010-04-28T13:13:52Z</t>
  </si>
  <si>
    <t>2010-04-28T05:10:05Z</t>
  </si>
  <si>
    <t>2010-04-27T16:17:17Z</t>
  </si>
  <si>
    <t>2010-04-28T05:20:25Z</t>
  </si>
  <si>
    <t>2010-04-26T15:20:29Z</t>
  </si>
  <si>
    <t>2010-04-28T05:25:18Z</t>
  </si>
  <si>
    <t>2010-04-26T21:15:18Z</t>
  </si>
  <si>
    <t>2010-04-27T16:00:17Z</t>
  </si>
  <si>
    <t>2010-04-27T20:43:57Z</t>
  </si>
  <si>
    <t>2010-04-28T06:01:54Z</t>
  </si>
  <si>
    <t>2010-04-28T06:40:54Z</t>
  </si>
  <si>
    <t>2010-04-28T12:22:37Z</t>
  </si>
  <si>
    <t>2010-04-28T13:18:47Z</t>
  </si>
  <si>
    <t>2010-04-28T13:19:35Z</t>
  </si>
  <si>
    <t>2010-04-28T13:41:18Z</t>
  </si>
  <si>
    <t>2010-04-27T10:39:35Z</t>
  </si>
  <si>
    <t>2010-04-28T13:07:00Z</t>
  </si>
  <si>
    <t>2010-04-28T12:18:23Z</t>
  </si>
  <si>
    <t>2010-04-27T18:37:06Z</t>
  </si>
  <si>
    <t>2010-04-26T13:25:08Z</t>
  </si>
  <si>
    <t>2010-04-26T19:39:39Z</t>
  </si>
  <si>
    <t>2010-04-27T06:36:36Z</t>
  </si>
  <si>
    <t>2010-04-26T13:18:54Z</t>
  </si>
  <si>
    <t>2010-04-27T21:32:38Z</t>
  </si>
  <si>
    <t>2010-04-26T20:31:19Z</t>
  </si>
  <si>
    <t>2010-04-26T12:59:06Z</t>
  </si>
  <si>
    <t>2010-04-26T13:39:17Z</t>
  </si>
  <si>
    <t>2010-04-27T01:22:32Z</t>
  </si>
  <si>
    <t>2010-04-27T13:28:28Z</t>
  </si>
  <si>
    <t>2010-04-28T06:02:52Z</t>
  </si>
  <si>
    <t>2010-04-26T20:56:35Z</t>
  </si>
  <si>
    <t>2010-04-28T12:55:24Z</t>
  </si>
  <si>
    <t>2010-04-28T14:21:53Z</t>
  </si>
  <si>
    <t>2010-04-28T13:06:36Z</t>
  </si>
  <si>
    <t>2010-04-26T13:23:38Z</t>
  </si>
  <si>
    <t>2010-04-27T13:27:56Z</t>
  </si>
  <si>
    <t>2010-04-26T18:53:46Z</t>
  </si>
  <si>
    <t>2010-04-28T07:01:42Z</t>
  </si>
  <si>
    <t>2010-04-26T13:26:25Z</t>
  </si>
  <si>
    <t>2010-04-27T17:57:29Z</t>
  </si>
  <si>
    <t>2010-04-28T12:48:29Z</t>
  </si>
  <si>
    <t>2010-04-28T13:50:13Z</t>
  </si>
  <si>
    <t>2010-04-27T13:12:40Z</t>
  </si>
  <si>
    <t>2010-04-27T18:06:20Z</t>
  </si>
  <si>
    <t>2010-04-28T13:24:41Z</t>
  </si>
  <si>
    <t>2010-04-28T14:25:02Z</t>
  </si>
  <si>
    <t>2010-04-28T14:19:35Z</t>
  </si>
  <si>
    <t>2010-04-28T14:06:49Z</t>
  </si>
  <si>
    <t>2010-04-28T11:37:06Z</t>
  </si>
  <si>
    <t>2010-04-28T13:40:26Z</t>
  </si>
  <si>
    <t>2010-04-28T14:14:46Z</t>
  </si>
  <si>
    <t>2010-04-28T13:01:40Z</t>
  </si>
  <si>
    <t>2010-04-28T13:36:30Z</t>
  </si>
  <si>
    <t>2010-04-28T14:17:23Z</t>
  </si>
  <si>
    <t>2010-04-28T14:18:12Z</t>
  </si>
  <si>
    <t>2010-04-28T14:05:29Z</t>
  </si>
  <si>
    <t>2010-04-28T10:54:36Z</t>
  </si>
  <si>
    <t>2010-04-27T00:46:02Z</t>
  </si>
  <si>
    <t>2010-04-28T13:32:23Z</t>
  </si>
  <si>
    <t>2010-04-28T00:49:41Z</t>
  </si>
  <si>
    <t>2010-04-28T14:20:53Z</t>
  </si>
  <si>
    <t>2010-04-28T07:39:23Z</t>
  </si>
  <si>
    <t>2010-04-28T08:47:39Z</t>
  </si>
  <si>
    <t>2010-04-26T15:04:23Z</t>
  </si>
  <si>
    <t>2010-04-28T09:56:33Z</t>
  </si>
  <si>
    <t>2010-04-27T17:17:31Z</t>
  </si>
  <si>
    <t>2010-04-28T10:17:27Z</t>
  </si>
  <si>
    <t>2010-04-28T10:16:24Z</t>
  </si>
  <si>
    <t>2010-04-27T02:25:09Z</t>
  </si>
  <si>
    <t>2010-04-28T13:01:21Z</t>
  </si>
  <si>
    <t>2010-04-28T10:35:44Z</t>
  </si>
  <si>
    <t>2010-04-28T11:17:15Z</t>
  </si>
  <si>
    <t>2010-04-28T11:25:21Z</t>
  </si>
  <si>
    <t>2010-04-28T12:37:07Z</t>
  </si>
  <si>
    <t>2010-04-28T12:33:39Z</t>
  </si>
  <si>
    <t>2010-04-27T18:06:02Z</t>
  </si>
  <si>
    <t>2010-04-28T12:44:28Z</t>
  </si>
  <si>
    <t>2010-04-28T13:44:40Z</t>
  </si>
  <si>
    <t>2010-04-28T12:48:40Z</t>
  </si>
  <si>
    <t>2010-04-27T17:39:03Z</t>
  </si>
  <si>
    <t>2010-04-26T18:39:30Z</t>
  </si>
  <si>
    <t>2010-04-26T15:28:36Z</t>
  </si>
  <si>
    <t>2010-04-28T10:41:32Z</t>
  </si>
  <si>
    <t>2010-04-27T14:53:10Z</t>
  </si>
  <si>
    <t>2010-04-27T09:24:47Z</t>
  </si>
  <si>
    <t>2010-04-27T19:29:35Z</t>
  </si>
  <si>
    <t>2010-04-26T14:00:18Z</t>
  </si>
  <si>
    <t>2010-04-28T13:04:53Z</t>
  </si>
  <si>
    <t>2010-04-27T13:29:29Z</t>
  </si>
  <si>
    <t>2010-04-28T13:12:40Z</t>
  </si>
  <si>
    <t>2010-04-28T13:24:37Z</t>
  </si>
  <si>
    <t>2010-04-26T16:39:53Z</t>
  </si>
  <si>
    <t>2010-04-26T15:51:33Z</t>
  </si>
  <si>
    <t>2010-04-28T12:53:53Z</t>
  </si>
  <si>
    <t>2010-04-28T13:57:38Z</t>
  </si>
  <si>
    <t>2010-04-28T13:33:08Z</t>
  </si>
  <si>
    <t>2010-04-28T13:57:04Z</t>
  </si>
  <si>
    <t>2010-04-28T13:46:25Z</t>
  </si>
  <si>
    <t>2010-04-28T13:35:50Z</t>
  </si>
  <si>
    <t>2010-04-27T23:17:11Z</t>
  </si>
  <si>
    <t>2010-04-27T23:49:38Z</t>
  </si>
  <si>
    <t>2010-04-27T14:13:15Z</t>
  </si>
  <si>
    <t>2010-04-28T12:00:37Z</t>
  </si>
  <si>
    <t>2010-04-28T13:41:21Z</t>
  </si>
  <si>
    <t>2010-04-28T11:23:53Z</t>
  </si>
  <si>
    <t>2010-04-28T11:08:36Z</t>
  </si>
  <si>
    <t>2010-04-26T19:54:43Z</t>
  </si>
  <si>
    <t>2010-04-28T13:48:29Z</t>
  </si>
  <si>
    <t>2010-04-27T15:29:58Z</t>
  </si>
  <si>
    <t>2010-04-27T20:07:18Z</t>
  </si>
  <si>
    <t>2010-04-28T13:48:34Z</t>
  </si>
  <si>
    <t>2010-04-26T19:58:31Z</t>
  </si>
  <si>
    <t>2010-04-28T13:49:01Z</t>
  </si>
  <si>
    <t>2010-04-28T13:49:49Z</t>
  </si>
  <si>
    <t>2010-04-28T13:50:19Z</t>
  </si>
  <si>
    <t>2010-04-28T13:40:30Z</t>
  </si>
  <si>
    <t>2010-04-28T13:43:06Z</t>
  </si>
  <si>
    <t>2010-04-27T16:54:40Z</t>
  </si>
  <si>
    <t>2010-04-28T13:54:49Z</t>
  </si>
  <si>
    <t>2010-04-28T14:14:35Z</t>
  </si>
  <si>
    <t>2010-04-26T15:34:09Z</t>
  </si>
  <si>
    <t>2010-04-28T13:57:23Z</t>
  </si>
  <si>
    <t>2010-04-28T12:53:25Z</t>
  </si>
  <si>
    <t>2010-04-28T13:57:40Z</t>
  </si>
  <si>
    <t>2010-04-28T14:00:19Z</t>
  </si>
  <si>
    <t>2010-04-28T14:02:03Z</t>
  </si>
  <si>
    <t>2010-04-28T14:10:01Z</t>
  </si>
  <si>
    <t>2010-04-26T13:21:54Z</t>
  </si>
  <si>
    <t>2010-04-28T14:03:23Z</t>
  </si>
  <si>
    <t>2010-04-28T14:20:11Z</t>
  </si>
  <si>
    <t>2010-04-28T13:18:04Z</t>
  </si>
  <si>
    <t>2010-04-28T14:03:34Z</t>
  </si>
  <si>
    <t>2010-04-28T14:04:26Z</t>
  </si>
  <si>
    <t>2010-04-27T21:24:49Z</t>
  </si>
  <si>
    <t>2010-04-26T15:36:11Z</t>
  </si>
  <si>
    <t>2010-04-27T22:39:58Z</t>
  </si>
  <si>
    <t>2010-04-28T14:04:49Z</t>
  </si>
  <si>
    <t>2010-04-28T02:22:37Z</t>
  </si>
  <si>
    <t>2010-04-28T01:14:47Z</t>
  </si>
  <si>
    <t>2010-04-28T13:47:56Z</t>
  </si>
  <si>
    <t>2010-04-28T14:08:04Z</t>
  </si>
  <si>
    <t>2010-04-26T15:17:09Z</t>
  </si>
  <si>
    <t>2010-04-28T14:08:32Z</t>
  </si>
  <si>
    <t>2010-04-28T14:10:50Z</t>
  </si>
  <si>
    <t>2010-04-26T19:01:11Z</t>
  </si>
  <si>
    <t>2010-04-28T14:11:06Z</t>
  </si>
  <si>
    <t>2010-04-28T14:11:29Z</t>
  </si>
  <si>
    <t>2010-04-26T20:56:52Z</t>
  </si>
  <si>
    <t>2010-04-28T14:13:36Z</t>
  </si>
  <si>
    <t>2010-04-27T22:36:46Z</t>
  </si>
  <si>
    <t>2010-04-27T18:34:42Z</t>
  </si>
  <si>
    <t>2010-04-28T14:14:38Z</t>
  </si>
  <si>
    <t>2010-04-28T13:28:35Z</t>
  </si>
  <si>
    <t>2010-04-28T14:06:36Z</t>
  </si>
  <si>
    <t>2010-04-28T14:14:48Z</t>
  </si>
  <si>
    <t>2010-04-28T14:12:02Z</t>
  </si>
  <si>
    <t>2010-04-28T14:17:08Z</t>
  </si>
  <si>
    <t>2010-04-28T14:17:29Z</t>
  </si>
  <si>
    <t>2010-04-28T14:18:36Z</t>
  </si>
  <si>
    <t>2010-04-26T18:37:08Z</t>
  </si>
  <si>
    <t>2010-04-27T20:37:06Z</t>
  </si>
  <si>
    <t>2010-04-28T14:24:17Z</t>
  </si>
  <si>
    <t>2010-04-26T17:32:43Z</t>
  </si>
  <si>
    <t>2010-04-26T19:20:23Z</t>
  </si>
  <si>
    <t>2010-04-28T13:07:46Z</t>
  </si>
  <si>
    <t>2010-04-28T13:59:15Z</t>
  </si>
  <si>
    <t>2010-04-27T23:19:54Z</t>
  </si>
  <si>
    <t>2010-04-27T14:07:35Z</t>
  </si>
  <si>
    <t>2010-04-28T13:23:22Z</t>
  </si>
  <si>
    <t>2010-04-27T15:40:08Z</t>
  </si>
  <si>
    <t>2010-04-28T13:55:42Z</t>
  </si>
  <si>
    <t>2010-04-28T13:05:08Z</t>
  </si>
  <si>
    <t>2010-04-28T04:00:19Z</t>
  </si>
  <si>
    <t>2010-04-28T14:23:31Z</t>
  </si>
  <si>
    <t>2010-04-28T14:23:45Z</t>
  </si>
  <si>
    <t>2010-04-28T13:51:29Z</t>
  </si>
  <si>
    <t>2010-04-28T13:35:17Z</t>
  </si>
  <si>
    <t>2010-04-28T14:25:20Z</t>
  </si>
  <si>
    <t>2010-04-28T13:45:44Z</t>
  </si>
  <si>
    <t>2010-04-28T13:08:16Z</t>
  </si>
  <si>
    <t>2010-04-28T12:41:16Z</t>
  </si>
  <si>
    <t>2010-04-28T11:33:04Z</t>
  </si>
  <si>
    <t>2010-04-28T10:40:51Z</t>
  </si>
  <si>
    <t>2010-04-28T07:29:44Z</t>
  </si>
  <si>
    <t>2010-04-28T05:32:28Z</t>
  </si>
  <si>
    <t>2010-04-27T23:27:50Z</t>
  </si>
  <si>
    <t>2010-04-27T20:45:44Z</t>
  </si>
  <si>
    <t>2010-04-27T18:00:56Z</t>
  </si>
  <si>
    <t>2010-04-27T14:10:33Z</t>
  </si>
  <si>
    <t>2010-04-27T14:07:09Z</t>
  </si>
  <si>
    <t>2010-04-27T13:26:57Z</t>
  </si>
  <si>
    <t>2010-04-27T11:33:38Z</t>
  </si>
  <si>
    <t>2010-04-27T10:37:37Z</t>
  </si>
  <si>
    <t>2010-04-27T07:45:07Z</t>
  </si>
  <si>
    <t>2010-04-27T06:46:11Z</t>
  </si>
  <si>
    <t>2010-04-27T06:36:57Z</t>
  </si>
  <si>
    <t>2010-04-27T04:52:39Z</t>
  </si>
  <si>
    <t>2010-04-27T02:28:53Z</t>
  </si>
  <si>
    <t>2010-04-27T00:17:16Z</t>
  </si>
  <si>
    <t>2010-04-26T23:19:43Z</t>
  </si>
  <si>
    <t>2010-04-26T22:47:20Z</t>
  </si>
  <si>
    <t>2010-04-26T21:30:08Z</t>
  </si>
  <si>
    <t>2010-04-26T20:49:48Z</t>
  </si>
  <si>
    <t>2010-04-26T20:05:54Z</t>
  </si>
  <si>
    <t>2010-04-26T19:42:24Z</t>
  </si>
  <si>
    <t>2010-04-26T19:08:23Z</t>
  </si>
  <si>
    <t>2010-04-26T15:52:08Z</t>
  </si>
  <si>
    <t>2010-04-26T13:33:10Z</t>
  </si>
  <si>
    <t>2010-04-26T13:31:02Z</t>
  </si>
  <si>
    <t>2010-04-26T13:27:22Z</t>
  </si>
  <si>
    <t>2010-04-26T12:16:06Z</t>
  </si>
  <si>
    <t>2010-04-26T12:13:29Z</t>
  </si>
  <si>
    <t>2010-04-26T11:49:03Z</t>
  </si>
  <si>
    <t>2010-04-26T11:48:50Z</t>
  </si>
  <si>
    <t>2010-04-26T11:46:38Z</t>
  </si>
  <si>
    <t>Autofill Workbook Settings</t>
  </si>
  <si>
    <t>Column1</t>
  </si>
  <si>
    <t>Composite tooltip</t>
  </si>
  <si>
    <t>Edge Weight</t>
  </si>
  <si>
    <t>Subgraph</t>
  </si>
  <si>
    <t>Graph Type</t>
  </si>
  <si>
    <t>Vertices</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</si>
  <si>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</si>
  <si>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</si>
  <si>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</si>
  <si>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</si>
  <si>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</si>
  <si>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</si>
  <si>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</si>
  <si>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</si>
  <si>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</si>
  <si>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</si>
  <si>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</si>
  <si>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NodeXL Version</t>
  </si>
  <si>
    <t>1.0.1.121</t>
  </si>
  <si>
    <t>Twitter Metrics</t>
  </si>
  <si>
    <t>▓0▓0▓0▓Black▓Black▓Edge Weight▓1▓3▓0▓1▓10▓▓0▓0▓0▓0▓0▓▓0▓0▓0▓Black▓Black▓Followers▓6▓3314▓0▓2▓10▓Followers▓6▓30097▓0▓100▓66▓▓0▓0▓0▓0▓0▓▓0▓0▓0▓0▓0</t>
  </si>
  <si>
    <t>Tooltip concatenated</t>
  </si>
  <si>
    <t>"www2010
743
Official updates for the 19th International World Wide Web Conference, April 26-30, 2010
WWW2010 Opening Ceremony Panel Discussion http://bit.ly/cgYamA"</t>
  </si>
  <si>
    <t>"zephoria
26428
social media scholar, youth researcher &amp; advocate | Microsoft Research, Harvard Berkman Center | zephoria@zephoria.org
For those who don't know #WWW: http://www2010.org/www/  Conference is in Raleigh this week. (@learnedhoof)"</t>
  </si>
  <si>
    <t>"MSFTResearch
17011
Microsoft Research is dedicated to conducting both basic and applied research in computer science and software engineering.
Microsoft Research is presenting 17 papers during WWW2010 April 26-30. Check out: http://bit.ly/bn9iV9 for more info."</t>
  </si>
  <si>
    <t>"futureweb2010
250
Hosted alongside WWW2010 April 28-30, The FutureWeb conference is presented by Imagining the Internet to focus attention on where the Web is heading.
""The only key feature [of IPv6] is that we can keep growing the Internet"" - VC #www2010 #fw2010"</t>
  </si>
  <si>
    <t>"waynesutton
30097
New Media, Social Media, Technology Evangelist, blogger consultant, strategist, podcaster, video blogger, entrepreneur, @TriOut partner, location-based geek
Update: here's a list of bloggers live tweeting #www2010 #fw2010 via @lcatino  http://twitter.com/lcatino/futureweb-april-28-30"</t>
  </si>
  <si>
    <t>"googleresearch
25571
At Google, research is performed company wide, not just in isolated labs. We produce and leverage research to build systems that are used in the real world.
#www2010 Come to the Google booth at WWW-2010 and try your hand at Query Hunt, a query guessing game. The winner of each day gets a Nexus-1."</t>
  </si>
  <si>
    <t>"kevinmarks
12947
Reading your thoughts. if you write them first.
Vint Cerf: finding a common vocabulary for semantics is a hard problem, but worth tackling #www2010 thats what @microformats are for"</t>
  </si>
  <si>
    <t>"smalljones
1849
Dr Caligari lookalike
Attn @carlmalamud RT @jahendler: we tell Cerf about best paper at #websci10 example of circumventing Google for political gain - #www2010"</t>
  </si>
  <si>
    <t>"webfoundation
1353
Advance the Web to empower people. Learn more and find out how to get involved!
Web Foundation at WWW2010.  Steve presenting in a few minutes at Web 4 All session: -  http://www.w4a.info/"</t>
  </si>
  <si>
    <t>"terraces
657
(Semantic) Web (2.0) researcher
RT @karenchurch: Great to see lots of papers from @DERIGalway  this year at #websci10 #ldow2010 #www2010 and yes maybe I’m little bit bias since I’m Irish!"</t>
  </si>
  <si>
    <t>"jahendler
985
SemWeb guru, Web Science evangelist, general web geek
@fabien_gandon  #websi10 #www2010 I sent a copy of that paper to Cerf..."</t>
  </si>
  <si>
    <t>"BoraZ
3810
Science communication: blogging, publishing, teaching. Online Community Manager at Public Library of Science. Open Access.
Livetweeters at #www2010 #fw2010: @lcatino/futureweb-april-28-30"</t>
  </si>
  <si>
    <t>"JeniT
915
LOD, PSI, XML, XSLT, XProc, EXSLT, LMNL, DTLL, mum, geek
Vint Cerf has exactly the same problems with computers as the rest of us. #www2010"</t>
  </si>
  <si>
    <t>"kidehen
1841
Founder &amp; CEO, OpenLink Software, An Open Linked Data Enthusiast.
RT @BoraZ: #www2010 VCerf: 95% of Universe is dark matter; ditto #Web. #linkeddata not visible in indexes &amp; searches, how 2 discover? #sdq"</t>
  </si>
  <si>
    <t>"ivan_herman
735
Semantic Web activity lead at W3C
Web Science conf to start soon at #www2010 (twitter tag #websci10)"</t>
  </si>
  <si>
    <t>"tommyh
768
Researcher at Talis, Semantic Web and Linked Data believer, VoCamp initiator
Vint Cerf has about 2k bottles of wine in his wine cellar. Nice! #www2010"</t>
  </si>
  <si>
    <t>"juansequeda
1018
Ph.D Student at UT Austin, Semantic Web Evanglist, Co-Founder of Semantic Web Austin, Entrepreneur, LeadTechguy at smartbridge.ch, Salsa dancer, Austin lover
On the plane heading to Houston and then Austin. #ldow2010 and the first two days of #www2010 were a blast. Sad that I have to leave"</t>
  </si>
  <si>
    <t>"olgag
562
Ph.D. Journalist. Specialist on telcos regulation, new media industry &amp; education. Advanced Learning Experiences @ideas4all. Tech enabler @AsocFulbright
RT @futureweb2010: Running out of address space is like a phone company running out of telephone numbers. #www2010 #fw2010"</t>
  </si>
  <si>
    <t>"Nigel_Shadbolt
910
VInt Cerf has just pushed the Web of Linked Data and Semantic Web #www2010"</t>
  </si>
  <si>
    <t>"ikuyamada
93
President/CTO, Studio Ousia Inc.
I'm attending ""SPARQL by Example""by Mr. Eric Prud. #www2010"</t>
  </si>
  <si>
    <t>"alisohani
1601
Startup Advisor, AI geek, software architect, entrepreneur, seed-stage angel, open source and decentralized systems evangelist, public speaker and futurist.
Paper (PDF): #Realtime #SemanticWeb in &lt;= #140chars http://is.gd/bKD3L #linkeddata #ldow2010 #www2010 @shashivelur"</t>
  </si>
  <si>
    <t>"theRab
2583
community shepherd, BBQ connoisseur, software developer, declarative living, zombie talker, technology evangelist,  road tripper, not necessarily in that order
Does anyone else have a poken at #www2010 ? poken is a little RFID social object for personal internet contact exchange."</t>
  </si>
  <si>
    <t>"YahooLabs
584
Yahoo! Labs:  Putting the Exclamation Point in Web Sciences
Find out all the Yahoo! sessions, panels and booth demos going on today at #www2010 http://bit.ly/a7vELi"</t>
  </si>
  <si>
    <t>"gaedke
485
About me in less than 140 chars: Full Professor, Agile, CSM, CSPO, Web &amp; Future-Obsessed, and working on making the world a better place.
RT @jahendler: foo, Sandra Bullock keeping Vint Cerf from trending this morning #www2010, we need to tweet more :-) #websci2010"</t>
  </si>
  <si>
    <t>"mstrohm
220
Ass.Prof. at Graz U. of Technology: Studying human goals and motivations in the context of Social Media Analysis, Web Search, and Knowledge Management
RT @gaedke: #www2010 Cerf: the web is a big copy engine - probably a major nightmare for the IPR people..."</t>
  </si>
  <si>
    <t>"shashivelur
459
OOP, OOD, #Architecture, #Enterprise #Agile, High Scalability, #SemanticWeb Technologies #OSGi and Cars
Real-time #SemanticWeb in &lt;= 140 chars: http://ow.ly/1DTIV #ldow2010 #linkeddata #twitter #www2010 /via @tommyh"</t>
  </si>
  <si>
    <t>"aleboz
40
#www2010 Google stand?? http://twitpic.com/1iy8hu"</t>
  </si>
  <si>
    <t>"kegill
3909
Transplanted Southerner; digital media educator at UofWA, study social media space; write @ newsvine, TheModerateVoice; teach newbies to ride motorcycles!
How do we compensate people for creating intellectual property other than massive DRM? Vint Cerf #www2010 #IP #copyright | cc @kathy_live"</t>
  </si>
  <si>
    <t>"nitya
348
Researcher in mobile and pervasive technology. Vegetarian. Lifelong Bookworm. Amateur photographer. Eternal optimist.
RT @arkaitz: Live streaming keynote of Vint Cerf Chief @ http://socialwayne.com/live/ #www2010 #fw2010 /via @waynesutton"</t>
  </si>
  <si>
    <t>"fabien_gandon
259
Senior Researcher at INRIA,  Ph.D. and HDR in Informatics and Computer Science
Preserving and replicating a distributed environment will be a big challenge, Vinton Cerf #www2010"</t>
  </si>
  <si>
    <t>"jschneider
467
Ph.D. student in Semantic/Social Web at DERI &amp; Community Liaison for AcaWiki.org
Checking out @mstrohm's #www2010 eventstreams  http://bit.ly/b9Cr6R +roomstreams http://bit.ly/bRfE69 #amplifyconferences"</t>
  </si>
  <si>
    <t>"CaptSolo
1231
Thesis defended! :) Exploring what to do next.
judging by the tweet activity, #www2010, #ldow2010 and #websci10 are taking place right now."</t>
  </si>
  <si>
    <t>"lrainie
1828
Director of Pew Internet Project
Cerf's wine cellar is on the network! Tells him room temp and other stuff. amazing #www2010"</t>
  </si>
  <si>
    <t>"fumi1
603
ex-W3C, Semantic Web, Mobile
RT @i2k: RT @tksakaki: RT @juansequeda: The Consuming Linked Data tutorial slides are up! Check them out http://bit.ly/blvAyG #linkeddata #www2010"</t>
  </si>
  <si>
    <t>"shepazu
274
W3C Web Wonk
great talk on enabling accessibility of raster barcharts by Kathy McCoy of U-Delaware #www2010 #web4all"</t>
  </si>
  <si>
    <t>"mhausenblas
475
Linked Data Researcher
RT @fabien_gandon: Learning from Linked Open Data Usage: Patterns &amp; Metrics, Knud Möller http://bit.ly/cjZML4 #websci10 #www2010"</t>
  </si>
  <si>
    <t>"tksakaki
347
ウェブ・人工知能・自然言語処理系研究者です。Twitterについても研究しています。いずれ、Twitter研究における日本第一人者なる・・・予定（
I'm WWW2010 opening ceremony now!!"</t>
  </si>
  <si>
    <t>"bigbluehat
1380
web manufacturing company - xhtml, css, javascript/ajax, php, mysql, a little xml, some linux, and a dash of python
@glazou I don't suppose you're coming to @www2010 this week by any chance? I'm in #ldow2010 ATM &amp; would love to meet up if your here"</t>
  </si>
  <si>
    <t>"clauwa
144
put my slides from today's talk about the Wisdom in Tweetonomies online http://slidesha.re/aJ3OoT #semsearch2010 #www2010"</t>
  </si>
  <si>
    <t>"xamat
586
Ubergeek with a life &amp; family. Research Scientist / Professor interested on the Web, Recommender Systems, Music, Audio, Multimedia, Agile Methods and Innovation
RT @nitya: Nice -- all papers online. RT @yovisto: today attending the Linked Open Data Workshop at #www2010, http://bit.ly/8fgT1d http://bit.ly/cVbSdV"</t>
  </si>
  <si>
    <t>"christangrant
160
University of Florida PhD in CS, Researching Deep Wep Information Extraction, Information Retreival, NLP, Python, Married May 09, in Love with Jesus
Johnny 5 Alive!! #www2010"</t>
  </si>
  <si>
    <t>"GwynneMurphy
1163
PR and social media girl SEEKING entry-level beginnings to a PR/digital communications career. Trivia junkie. To-do list maker. Explorer. Tarheel. 
Vint Cerf: We need to figure out a way to preserve our [to be] rotten bits. #www2010 #fw2010"</t>
  </si>
  <si>
    <t>"triout
571
TriOut helps you meet people, find new places and discover things to do in the Triangle. Explore the Triangle with TriOut
FYI if you check-in at @www2010 @futureweb2010 at the convention center you'll get 10pts &amp; a new badge! http://trioutnc.com"</t>
  </si>
  <si>
    <t>"haewoon
334
Ph. D. student, Department of Computer Science, KAIST, Korea
RT @mstrohm: updated versions of #www2010 eventstreams http://bit.ly/b9Cr6R and roomstreams http://bit.ly/bRfE69 are online"</t>
  </si>
  <si>
    <t>"CoreyLeong
1374
@GR8C Exec Dir, @OpenMLS Registry, @RealWebCon Chair, @MLSNProtocol/@Remetal/@RealDF Author, Markup Geek, DMB Fan, and Basketball Coach.
topics of clouds by vcerf #www2010"</t>
  </si>
  <si>
    <t>"briank_live
18
I'm normaly @briankelly - I use this account for blogging at events.
Enjoying Vint Cerfs honesty in telling the story of when Goigle flagged every Wrb site as hosting malware #www2010"</t>
  </si>
  <si>
    <t>"8maki
579
Do anything in marketing and finance fields pretending a web developer. eng-ver @8maki_en
#WWW2010 に参加してるんだが、Tutorial ""interring searcher intent"" で言及されている MS の AdCenter Lab のサイトが面白い。 http://adlab.msn.com/Default.aspx"</t>
  </si>
  <si>
    <t>"bmcd67
1132
Marketing Strategist | Writer | Blogger | Web Site Designer | Interactive Media Producer | NC State Alum | Husband &amp; Father | Human
@waynesutton thanks for coming out last night. Sorry we did not have a chance to talk. Have a great day at #www2010!"</t>
  </si>
  <si>
    <t>"briankelly
1702
UK Web Focus, based at UKOLN, University of Bath, UK.
At the opening session of #www2010 Will be liveblogging from @briank_live"</t>
  </si>
  <si>
    <t>"edsu
813
hacker for libraries, digital archaeologist, pragmatist, etc
watching #www2010 from afar, thanks for the updates folks!"</t>
  </si>
  <si>
    <t>"dret
389
Web Plumber and Infonaut
more #www2010 planning looks like the ""Privacy"" session 4-5.30 in room 305a is another very interesting place to go."</t>
  </si>
  <si>
    <t>"dullhunk
350
O'Really? 
Mind boggling stats in ""The first quantitative study on the entire twittersphere ..."" by @haewoon at #www2010 @twitter http://bit.ly/dmIvfj"</t>
  </si>
  <si>
    <t>"iand
1112
british; married with kids; CTO of Talis; deploying the Semantic Web
RT @juansequeda: Consuming Linked Data by Humans slides #linkeddata #www2010 http://bit.ly/dCWa6N"</t>
  </si>
  <si>
    <t>"rtroncy
185
Multimedia Semantics Researcher
#www2010 0 paper from France accepted on 11 submitted! #fail"</t>
  </si>
  <si>
    <t>"roessler
607
Web security and standards geek. Can't keep fingers out of Internet Governance and ICANN. Working at W3C.
RT @djweitzner: Listing to Vint Cerf discuss value of linked data and the Semantic Web at the World Wide Web Conference #www2010"</t>
  </si>
  <si>
    <t>"ianibbo
800
Open Source Dev and Contributor working in libraries, cultural heritage and learning. Local Geek and Social Action Addict.
RT @azaroth42: Three talks about ""extended"" REST models. #www2010 #wsrest Lots of ""Web Sockets"". Welcome Back, Z39.50"</t>
  </si>
  <si>
    <t>"scilib
923
Thoughts about open data, gov 2.0, and technology for science libraries &amp; publishers
RT @dullhunk: Mind boggling stats in ""The first quantitative study on the entire twittersphere ..."" by @haewoon at #www2010 @twitter http://bit.ly/dmIvfj"</t>
  </si>
  <si>
    <t>"JANNAQ
631
Director of Imagining the Internet, intergalactic info fanatic, futurist, professor, journalist, researcher
Michael Rappa, Kathy Green and @smalljones to be congratulated for putting together a great setting and excellent program for #www2010."</t>
  </si>
  <si>
    <t>"mariagrineva
769
Computer scientist at ETH Zurich and co-founder of TwitterTim.es
RT @nitya: #www2010 ""What is Twitter? A Social Network or a News Media?"" - Author datasets here: http://bit.ly/bxBBSz, Paper here: http://bit.ly/dmIvfj"</t>
  </si>
  <si>
    <t>"shangz
107
Semantizen
""Using BM25F for semantic search"" (see http://bit.ly/aCjn2M) - awesome paper from #semsearch10 (part of #www2010)!"</t>
  </si>
  <si>
    <t>"svrc
420
Canadian in SF; metal &amp; electronic music fan, WoW raider.  Also, Elastra's CTO, bouncing off clouds.
Attending @wsrest2010 , listening to Leonard Richardson speak on hypermedia development for a service at Canonical #www2010"</t>
  </si>
  <si>
    <t>"ajbraun
264
technology leader at Sony Ericsson who apologizes for his grammar in advance
who is in RTP today for WWW2010?"</t>
  </si>
  <si>
    <t>"ed80
57
Computer science researcher at Aberdeen University. Scalable lightweight reasoners, lots of linked data, and semantic kitten calendars.
Google arrives at #www2010, apparently they brought the ark of the covenant: http://i41.tinypic.com/2j5ckyf.jpg (cf. http://is.gd/bKa2b)"</t>
  </si>
  <si>
    <t>"frankolken
224
NSF program director, semantic web, graph data mining, database mgt., data intensive computing, bioinformatics,  folken@nsf.gov
At least one paper author unable to attend #www2010 and #ldow2010 due to ""visa problems""."</t>
  </si>
  <si>
    <t>"wral
5677
Latest news, interesting tidbits and more from WRAL News. Now on duty:  Stacie
Add @localtechwire RT @waynesutton: a list of those tweeting #www2010 via @lcatino  http://twitter.com/lcatino/futureweb-april-28-30"</t>
  </si>
  <si>
    <t>"aamonnz
148
PhD student in Philosophy working on ontologies (computer &amp; philosophical ones), tagging, the Semantic Web, also Digital Humanities...
RT @fabien_gandon: Slides ""Towards a Philosophy of the Web: Representation, Enaction, Collective  Intelligence"" http://tinyurl.com/2adunwz  #websci10 #www2010"</t>
  </si>
  <si>
    <t>"imrchen
397
Once an IT/Telecom veteran and senior manager. Now a studnet wandering in the campus and internet, drinking two cups of coffee a day, pursing a PxD degree...
RT @alisohani: #www2010 #websci10 All papers Online http://is.gd/bK2yP @olgag #semanticweb #recsys #hcir #social #search #crowdsourcing"</t>
  </si>
  <si>
    <t>"lcatino
193
Strategic Communications student, music geek, media junkie, world traveler, aspiring New York City resident, PR intern and enthusiast.  
Hey, @waynesutton, @futureweb2010 has got approx 10 journalists live tweeting the FutureWeb portion of #www2010. Check it out."</t>
  </si>
  <si>
    <t>"qthrul
1371
Prior CTO, VP, GM. Consultant to telecom firms, advisor to startups, subject matter expert to investment groups, industry blogger, guitarist, majorly okay, 42
Bloggers at #www2010 - If you have a post/tweet about broadband in the US please ping me w/ the URL. Thx! (Please RT)"</t>
  </si>
  <si>
    <t>"krisztianbalog
43
Dr. Krisztian Balog is a postdoctoral researcher at the University of Amsterdam, working on developing models and tools for intelligent information access.
Notes on #semsearch2010 #www2010 workshop posted http://bit.ly/daAD39"</t>
  </si>
  <si>
    <t>"DougTI
308
Tech Innovation Strategy lead guy at Deloitte Consulting
Vint Cerf: mobile devices make us a community of information producers as we keep adding new sensors to them #www2010 (via @kevinmarks)"</t>
  </si>
  <si>
    <t>"pautasso
130
Computer Science Prof.
New Research Area: Inter-Cloud Collaboration (Vint Cerf) #www2010"</t>
  </si>
  <si>
    <t>"joshsh
125
Standard issue human. Made of 100% biodegradable materials.
Enough hits to our #www2010 real-time search demo right now that I cringe to take it down for a two-minute bug fix. #sweet"</t>
  </si>
  <si>
    <t>"gcorrin
480
Greg Corrin is a User Experience Designer who wears glasses (don't they all?)
@krisztianbalog awesome, thx! I won't be able to attend #www2010 until later this week."</t>
  </si>
  <si>
    <t>"brooksbell
512
I'm into persuasion, psychology, visual design, data interpretation, and building the perfect company.
Fact from an interesting cocktail chat at #www2010: Archiving  a digital movie  for 100 years is 1100x more expensive than film"</t>
  </si>
  <si>
    <t>"KarlSakas
778
I'm passionate about trains, marketing, and technology. I grew up in a log cabin 15 miles from the White House. I like field trips &amp; connecting with new people.
@GwynneMurphy Which sessions are you planning to catch at @WWW2010? Sorry I can't make it- Tim Berners-Lee, Vint Cerf...what a great lineup!"</t>
  </si>
  <si>
    <t>"cygri
509
Linked data hacker at DERI.
Bummer :-( RT @Nigel_Shadbolt: I deceived you all - there is no free booze  at #websci10 -  but a cash bar .... #ldow2010 #www2010"</t>
  </si>
  <si>
    <t>"nshepherd
363
Founder and CEO Shepherd Research. Business development expertise for life science firms. Scientist- genetics/genomics
Great presentation on the history of the web by Dame Wendy Hall.  Showed graph of her PhD student, twitter growth &amp; iphone sales. #www2010"</t>
  </si>
  <si>
    <t>"munmun10
231
Ph.D Candidate, Arizona State University; social computing, large-scale data analytics, data mining
Err! Vint Cerf mentions ""social networking"" and ""cloud computing"" are *also* very important emergent features of the Web #www2010"</t>
  </si>
  <si>
    <t>"JamieXML
245
Exec in global open standards org.  Mediator, rules hacker, IPR guy.  E-commerce, data security, Wall Street law, a few zinfandels.  Personal views only here.
Hi! Pls write &amp; tell us if they get past smackdowns to, you know, building stuff RT @JeniT In #wsrest2010 at #www2010 .."</t>
  </si>
  <si>
    <t>"finnjordal
121
Udfordringerne med at indføre Linked data svarer til dem det er at indføre andet it i samfundet
http://tweetphoto.com/20160154 #WWW2010"</t>
  </si>
  <si>
    <t>"pmika
134
Semantic Search workshop starting in room 306, keynote by Barney Pell (Bing) #www2010 #semsearch2010"</t>
  </si>
  <si>
    <t>"bsletten
878
Liberal Arts-Educated Foodie SemWeb REST Architectural Music Geek Software Consultant
Really bummed I am not at WS-REST and WWW2010. Sounds like great discussions going on."</t>
  </si>
  <si>
    <t>"hastac
1081
We are a network of networks, a virtual organization committed to rethinking the future of learning. Join us!
Looking forward to #FutureWeb at #WWW2010 in Raleigh. Loading up my calendar: http://www2010.org/www/schedule/ Who else is going? /RS"</t>
  </si>
  <si>
    <t>"lysander07
163
Senior Researcher in Semantic Web, Multimedia Retrieval, Multimedia Semantics, and Serendipity... 
Vint Cerf's keynote at #www2010: total internet penetration worldwide 26.6%, now advertising for #IPv6"</t>
  </si>
  <si>
    <t>"mantruc
327
I find patterns where other's can't... PhD Student in Info Science at UNC, focused on OSNs
RT @richardreid14: Vint Cerf stating weak operating systems and naive web browsers are the main security weaknesses on the web. #www2010"</t>
  </si>
  <si>
    <t>"arkaitz
250
in a few tags: social-tagging, phd, researcher, social-media, music, indie-rock, alternative-rock, sports, soccer, real-sociedad
Live streaming keynote of Vint Cerf Chief @ http://socialwayne.com/live/ #www2010 #fw2010 /via @waynesutton"</t>
  </si>
  <si>
    <t>"RadioKate
2153
Freelance radio geek/producer/journalist/social media-type. I like doing cool stuff like visiting Nasa, and taking pictures.  All views mine, not employers'.
So then, who else is in town for #www2010? Can I persuade any of you to vote for @bbc_sos in the Webbys? Go on.. http://bit.ly/aTfzAZ :)"</t>
  </si>
  <si>
    <t>"HCIR_GeneG
313
work: Collab. search, hypertext, exploratory search, pen-based computing, Other: wine, performance driving, fiction
#www2010 proceedings are available in the ACM Digital library http://bit.ly/dveC5H"</t>
  </si>
  <si>
    <t>"hilaryspencer
119
Curious and curiouser...
Q from #www2010 #websci10: Are Twitter stopwords different than other stopwords?"</t>
  </si>
  <si>
    <t>"sflinter
177
Work with Science Foundation Ireland, funding software research. General techno-geek.
@karenchurch got here safely. In the main hall waiting for Vint Cerf  #www2010"</t>
  </si>
  <si>
    <t>"snoopdave
737
Social software developer, Apache Roller founder, Java-geek and Zen Frisbee fan
really wishing I was attending WWW2010 instead of the 6-hour block'o meetings on the slate today"</t>
  </si>
  <si>
    <t>"seekndare
58
I'm a Kalasha activist. Interests include economics, politics, human rights, world affairs, public policy, cinema, traveling.
RT @YKoutsomitis: RT @OlgaG Mobile phones close literacy gap in #Pakistan http://bit.ly/cf78ys (Adding on Melissa Gilbert presentation at #websci10 #www2010)"</t>
  </si>
  <si>
    <t>"parhamb
119
User Experience , UI Engineer , Web Standards , Blogger
Open Government at WWW2010 http://goo.gl/fb/HJyvi"</t>
  </si>
  <si>
    <t>"hc
2692
Blogads.com founder, working with Perez, Markos, Michelle + 3500 other premier bloggers. Pizza maven.   Instigator of Twiangulate.com and Taghive.com.
RT @smalljones:  Internet addresses to run out in 2012. Mayans could be on to something. Sez Vint Cerf. #www2010"</t>
  </si>
  <si>
    <t>"jhfrith
54
@morainium @thelaurenclark @souzaesilva Did any of you know about this? Going on this week http://www2010.org/www/"</t>
  </si>
  <si>
    <t>"cazzerson
95
Vint Cerf mentions bit rot and software preservation/simulation. Any archivists in the audience? #WWW2010"</t>
  </si>
  <si>
    <t>"draggett
212
I am a part of the W3C Team in the Ubiquitous Web and Technology and Society Domains. I have been involved with many core web technologies over the years.
Javascript hackers: practical tips on how to create accessible UI controls @ #www2010 dev track Fri 11am rm 306B, see  http://bit.ly/aU0Fqr"</t>
  </si>
  <si>
    <t>"BrianR
1453
Father, founder of Carrboro Coworking, Durham Coworking, &amp; Community Workplaces LLC, entrepreneur, artist, Coworking evangelist, college basketball fan
Wondering what VCerf thinks of Peak Oil &amp; Climate change in the context of the Internet and the power it requires #www2010"</t>
  </si>
  <si>
    <t>"mattroweshow
143
PhD Student / Semantic Web / Web 2.0 Enthusiast / Social Grapher
Challenges of the Digital Age: Semantic Web (Data and its interpretation) according to Vint Cerf #www2010"</t>
  </si>
  <si>
    <t>"JasonPriem
57
UNC doc student in information science, interested in scholarly communication, the web, and open access
Learned about massive Chinese Internet phenomenon of ""human flesh search"" from @jahendler talk http://bit.ly/aQhL3G #websci10 #www2010"</t>
  </si>
  <si>
    <t>"sandhawke
339
W3C semantic web staff (RIF and OWL), divorced father of 4, native of California but now living near Boston
Aggregate first, and ask questions later.    (Welcome to the Semantic Web).   Chatting at #www2010 about #privacy and #egov etc."</t>
  </si>
  <si>
    <t>"pinoystartup
191
Grad student, MSCS. Hadoop,</t>
  </si>
  <si>
    <t>Data Mining, Algorithms, Analytics. JavaScript, UX/UI.</t>
  </si>
  <si>
    <t>Product, Customer Dev.</t>
  </si>
  <si>
    <t>Ten years @ software dev work.
RT @alisohani: #www2010 #websci10 All papers Online http://is.gd/bK2yP @olgag #semanticweb #recsys #hcir #social #search #crowdsourcing"</t>
  </si>
  <si>
    <t>"michael_nielsen
1337
writer; open scientist; geek; quantum physicist; writing a book about how the internet is changing science
RT @BoraZ: #fw2010 #www2010 VCerf: info in a cloud - how do you get info out of the cloud to move/replicate elsewhere, move to another cloud?"</t>
  </si>
  <si>
    <t>"djweitzner
197
Listing to Vint Cerf discuss value of linked data and the Semantic Web at the World Wide Web Conference #www2010"</t>
  </si>
  <si>
    <t>"Dr_Black
3679
Computer Science Head of Department, campaigner 4 Bletchley Park and Women in Tech, 4 kids (I know!)
WWW2010 Opening Ceremony Panel Discussion http://bit.ly/cgYamA /via @WWW2010 -&gt; cudnt u find even 1 woman 2 b on the panel?? :(("</t>
  </si>
  <si>
    <t>"DanicaR
1376
Web activist. Social media consultant. PhD scholar. Social Web researcher.  OII  I UN
@smalljones will there be live streams of presentations, workshops, keynotes? if so, could you send us the link? thx #www2010"</t>
  </si>
  <si>
    <t>"tsubosaka
275
ソフトウェアエンジニア：主にIR、機械学習などに興味がある。
WWW2010のプログラム(http://www2010.org/www/program/papers/)見てたけどWebページの高速描画とかいうテーマも扱ってるのか。http://bit.ly/bC9kys"</t>
  </si>
  <si>
    <t>"yovisto
40
#www2010 official opening: keynote with Vint Cerf"</t>
  </si>
  <si>
    <t>"AndrewWahbe
91
Tweets from #www2010 sound like Google's Vint Cerf is blaming users and browsers (not services!) for web privacy issues"</t>
  </si>
  <si>
    <t>"samruby
1565
Open Web Communities
RT @JeniT: In #wsrest2010 at #www2010. If anyone wants to say hello, I'm not hard to find, being, you know, a woman."</t>
  </si>
  <si>
    <t>"tadejtadej
180
I like books, music, long walks on the beach and clichés. CS grad student.
""Machines cannot help much?"" for extracting unstructured data .. Why the apathy? #www2010 #ldow2010"</t>
  </si>
  <si>
    <t>"shawmarketing
81
Shaw Marketing is a boutique marketing co offering big ideas in a small, affordable &amp; service-oriented package. Need help but hate big agency drama? Call us
Ha ha. Maybe Indie will be at the booth! RT @ed80: Google arrives at #www2010, they brought the ark of the covenant: http://bit.ly/b99uHo"</t>
  </si>
  <si>
    <t>"karenchurch
138
Irish researcher working for Telefonica R&amp;D in sunny Spain! Interests in  Mobile Search + Mobile HCI
VCerf: moores law broken, clock speeds are not increasing, so our ""crappy"" software won't get better itself! #www2010 need better code!"</t>
  </si>
  <si>
    <t>"sbmoon
339
KAIST prof
In Raleigh till this Friday for visits to NCSU/Duke and #WWW2010"</t>
  </si>
  <si>
    <t>"hmuehlburger
181
student of computer science and economics, eLearning, web2.0, semanic web, hci, information retrieval, user modeling, blogging,  PLE researcher
RT @alisohani: #Yahoo #Hadoop infra: 30k nodes (16GB ram, 8 cores); 250k cores; 100k #mapreduce jobs/day. #www2010"</t>
  </si>
  <si>
    <t>"junszhao
59
I wonder whether  http://is.gd/bKpRx will change the way research councils evaluate academic researchers #ldow2010 #www2010"</t>
  </si>
  <si>
    <t>"digiphile
22051
Gov2.0 DC Correspondent, @OReillyMedia. Intrigued by technological change, taken with ideas, cooking, the great outdoors, books, dogs, and media, in all forms.
Livestream of Vint Cerf's #www2010 keynote, via @waynesutton: http://bit.ly/4Wc9N @BoraZ is livetweeting. IPv6 at hand."</t>
  </si>
  <si>
    <t>"pfcdgayo
123
Associate professor @ the University of Oviedo (Spain)
RT @mstrohm: RT @clauwa: put my slides from today's talk about the Wisdom in Tweetonomies online http://slidesha.re/aJ3OoT #semsearch2010 #www2010"</t>
  </si>
  <si>
    <t>"WSREST2010
152
First International Workshop on RESTful Design (WS-REST 2010) held at WWW2010
Updated REST Tutorial @WWW2010 slides available from http://www.pautasso.info/lectures/REST-Tutorial-WWW2010.pdf #rest #www2010"</t>
  </si>
  <si>
    <t>"josek_net
684
Researcher (AI, DM, NLP...). CTO of Wipley: Social Gamin Platform.
RT @alisohani #www2010 #websci10 All papers Online http://is.gd/bK2yP @olgag #semanticweb #recsys #hcir #social #search #crowdsourcing"</t>
  </si>
  <si>
    <t>"semantictweet
168
SemanticTweets provides a simple FOAF feed of your Twitter friends
@briankelly thanks for the mention. En route to #www2010. Hope to see you there."</t>
  </si>
  <si>
    <t>"RobVesse
75
PhD Student, RDF hacker and .Net  developer, Ice and Inline Hockey player
RT @junszhao: look forward to ""DSNotify: Handling Broken Links in the Web of Data"" on Friday morning infrastructure session #www2010"</t>
  </si>
  <si>
    <t>"webr3
349
web application developer focused on realising the write enabled web of data / linked data / web 3.0
RT @ivan_herman: #websci2010 papers on line http://bit.ly/daD1GO #www2010 #websci10"</t>
  </si>
  <si>
    <t>"atosdps
92
Web痴心6年中; Google景仰6年中; Twitter中毒3年中; Java摸爬6年中' Semantic Web梦境3年中; UCD&amp;UX迷茫1年中; Linux懵懂5年中; Internet of Things关注1年中; Python入门0年中; 自由开放民主笃信中，于是，翻墙健身4年中。
RT @nitya: #www2010 ""What is Twitter? A Social Network or a News Media?"" http://bit.ly/bxBBSz, http://bit.ly/dmIvfj"</t>
  </si>
  <si>
    <t>"carlmalamud
3150
Open Source America's Operating System.  It's not just a good idea, it's the law.
Obama couldn't land the Olympics, but Green came through with WWW2010. http://fax.org/a1zbra (ht @smalljones)"</t>
  </si>
  <si>
    <t>"olyerickson
150
Innovative solutions for content identification, description and monetization (Vermont, USA)
@zbeauvais: @tommyh Ambition: 1. Co-invent Internet 2. Start wine collection #www2010"</t>
  </si>
  <si>
    <t>"neumarcx
233
http://www.marconeumann.org
RT @GwynneMurphy: We have all become reporters in some sense. Geo tracking, posting data, etc. ~ V Cerf #www2010 #fw2010"</t>
  </si>
  <si>
    <t>"daveman692
4932
Just landed. Now to find some dinner in Raleigh. #WWW2010"</t>
  </si>
  <si>
    <t>"jerepick
185
Research Scientist at FXPAL. Interests: Collaborative information seeking, music retrieval, text retrieval, photography
RT @alisohani: I am seriously concerned about attempts to centralize the web. - @timberners_lee #websci10 #www2010 #decentralized #p2p"</t>
  </si>
  <si>
    <t>"jaymyers
444
Web dev for BBY, microformat author semantic web and portability advocate
RT @juansequeda: Welcome to Consuming Linked Data slides #linkeddata #www2010 http://bit.ly/dsOfcz"</t>
  </si>
  <si>
    <t>"searchcomputing
21
Search Computing (Seco) is a project funded by the European Research Council (ERC). SeCo started on November 1st, 2008 and will last 5 years.
RT @MarcoBrambi: #www2010 #Serendipity (Andre et al. CHI 2009): 20% of search results evaluated as interesting by users, although not relevant to the query"</t>
  </si>
  <si>
    <t>"mojosd
1406
Editor-In-Chief, Telefonica Developer Communities
RT @www2010: #www2010 #wral Raleigh hosts Web visionaries for week-long conference http://is.gd/bJade"</t>
  </si>
  <si>
    <t>"titticimmino
527
e-Learning Consultant | LLL in Semantic Web |  Mathematician Trainer | Trainer at INVALSI | books addicted
RT @shashivelur: Real-time #SemanticWeb in &lt;= 140 chars: http://ow.ly/1DTIV #ldow2010 #linkeddata #twitter #www2010 /via @tommyh"</t>
  </si>
  <si>
    <t>"KeAnne
289
Marketer, data manager at NCSU by day; librarian in training and Mommy at night. 
@bethanyvsmith I want to, but it's an impossible week to be out of the office.  I hope to follow along on Twitter #fw2010 #www2010"</t>
  </si>
  <si>
    <t>"jsalvachua
950
professor at DIT-UPM http://www.dit.upm.es/jsr
RT @kevinmarks: Vint Cerf: ""latest copy is always in the cloud"" #www2010 - hm, what about distributed updates like github"</t>
  </si>
  <si>
    <t>"sfindle
446
I live to love and laugh a lot and that's all I need...
RT @BoraZ: #fw2010 #www2010 VCerf: for many in the world, mobile will be main or only access to the Web"</t>
  </si>
  <si>
    <t>"wcandillon
165
Engineering student, XQuery enthousiast
RT @theRab: #WWW2010 dev types interested in XQuery, XML, Structured data for web, meetup tonight at @busybeecafe http://xquery.pbworks.com/RTP-Meetup"</t>
  </si>
  <si>
    <t>"mzurko
170
LotusLive Security Architect at IBM
series web site; go there to see what's coming in the future and how to bid on WWW2014: www.iw3c2.org #www2010"</t>
  </si>
  <si>
    <t>"bethanyvsmith
1398
Instructional Technologist, Mac Geek, &amp; NCSU fan.
RT @waynesutton: Update: here's a list of bloggers live tweeting #www2010 #fw2010 via @lcatino  http://twitter.com/lcatino/futureweb-april-28-30"</t>
  </si>
  <si>
    <t>"vrandezo
245
Semantic Web researcher and RPG author
@jahendler it is good, sandra bullock keeps us out of the top10. otherwise the spammers would decend on us like last year :( #www2010"</t>
  </si>
  <si>
    <t>"secoresearch
71
Making computers and the web more intelligent and interoperable!
RT @waynesutton: The Intel Surf Board http://tinyurl.com/7lcvgp ""surf until the next wave"", Vinton Cerf #www2010 /via @fabien_gandon"</t>
  </si>
  <si>
    <t>"aaranged
987
In-house Director of SEO and Content Monetization at Suite101.com. Organic search engine optimization? Yes, and some semantic web, please! I like to cook.
RT @juansequeda: Querying Linked Data with SPARQL by @olafhartig #linkeddata #www2010 http://bit.ly/aySzcQ"</t>
  </si>
  <si>
    <t>"rawwell
126
RT @alisohani: Paper (PDF): Best paper #semsearch2010: 'Using #BM25F for #Semantic #Search' http://bit.ly/bTawZm #www2010"</t>
  </si>
  <si>
    <t>"mmmattos
363
Software design engineer at HP Brazil. Music player in spare times. The views expressed here are my own, not of any of my past or present employers.  
RT @mhausenblas: Learning from Linked Open Data Usage: Patterns &amp; Metrics, Knud Möller #yam #in http://bit.ly/cjZML4 #websci10 #www2010"</t>
  </si>
  <si>
    <t>"janl
2619
Dissatisfied with the status-quo, working on CouchDB, Cofounder and VP of Eyeballs at Couchio. — Likes dashes of all sizes.
If you are at @www2010 and interested in @CouchDB, meet up with @bigbluehat! :)"</t>
  </si>
  <si>
    <t>"spydergrrl
1342
Just a grrl giik #hashtagmafia
RT @sagecram @govdiva: The first quantitative study on the entire twittersphere ..."" by @haewoon at #www2010 http://bit.ly/dmIvfj #w2p"</t>
  </si>
  <si>
    <t>"mamund
570
life in lowercase
WWW2010 Opening Ceremony Keynote Talk http://ff.im/-jwi8L"</t>
  </si>
  <si>
    <t>"pintzio
35
RT: @juansequeda: The Consuming Linked Data tutorial slides are up! Check them out http://www.consuminglinkeddata.org #linkeddata #www2010"</t>
  </si>
  <si>
    <t>"jkennedy93
520
Marketing pro with a social media bug. President of the Triangle Interactive Marketing Association. Love scuba, lamp-work beads, dancing and 5 Bucks is Change. 
RT @theRab: #WWW2010 tweet archive http://twapperkeeper.com/hashtag/www2010 &lt;How many are at this conference?&gt;"</t>
  </si>
  <si>
    <t>"aspyker
126
WebSphere Architect (Focus on Java XML, SOA and performance)
Banff, Beijing, Madrid last three years of #www2010. This year, Raleigh. Awesome town I live in!"</t>
  </si>
  <si>
    <t>"yokofakun
744
computational bioinformatics biology biotech science rdf java geek
Liked ""getting ready for ""The Future of the Web for Collaborative Science"" at #www2010 #fwcs10 (program at..."" http://ff.im/jq2lC"</t>
  </si>
  <si>
    <t>"rgaidot
999
digital/technology enthusiast
""Linked Data on the Web"" nice!  all slides are online  http://bit.ly/5cD2Jy #www2010 #ldow2010 #linkeddata"</t>
  </si>
  <si>
    <t>"sbourke
128
PhD person, machine learning, personilization
RT @nitya: #www2010 ""What is Twitter? A Social Network or a News Media?"" - Author datasets here: http://bit.ly/bxBBSz, Paper here: http://bit.ly/dmIvfj"</t>
  </si>
  <si>
    <t>"zbeauvais
651
Perspective changes everything, and I'm interested in mine being challenged—so long as there's coffee.
@tommyh Now that sounds like a good life ambition! #www2010"</t>
  </si>
  <si>
    <t>"taktak
96
Researcher (Databases, Web mining) http://photomemo.jp/taktak http://taktak.vox.com/
www2010 はじまったか．http://kmi.tugraz.at/staff/markus/www2010/www2010_roomstream.html"</t>
  </si>
  <si>
    <t>"mischatuffield
100
SW Developer @ Garlik, SWXG @ W3C, X-PhD student at Southampton, and other shtuff ...
is sad not to be at #ldow2010 and #www2010, but happy to be in #nyc"</t>
  </si>
  <si>
    <t>"mauro_nunez
73
W3C Business Manager and Web Foundation Board of Directors
RT @sandhawke: Aggregate first, and ask questions later.    (Welcome to the Semantic Web).   Chatting at #www2010 about #privacy and #egov etc."</t>
  </si>
  <si>
    <t>"citizen_bob
3314
Interested in Gov 2.0, open and transparent government. Check out my site - thanks.
WWW2010 Opening Ceremony Panel Discussion http://bit.ly/bgUsAM"</t>
  </si>
  <si>
    <t>"chucka_nc
945
Life in Raleigh, HR services interoperability...
keeping an eye on the tweets from WWW 2010 - 19th International World Wide Web Conference here in Raleigh #www2010"</t>
  </si>
  <si>
    <t>"laroyo
110
yeah pity workshops  parallel with Websci10 RT @jahendler: #www2010 exciting that so many interesting things are happening at the same time"</t>
  </si>
  <si>
    <t>"olafhartig
197
PhD student, Linked Data enthusiast, cyclist
#www2010 #ldow2010 workshop is over; see you all at the Linked Data gathering at the @101lounge (444 S. Blount Street) at 7pm"</t>
  </si>
  <si>
    <t>"stephaneosmont
3260
Entrepreneur &amp; Technologist, Yokway Co-Founder, Founder @ Crosspollinate.org, CTO at NationalBLS. Tweeting about SMM-SEO-SEM-PPC, Wave and real time web.
RT @alisohani: #Yahoo #Hadoop infra: 30k nodes (16GB ram, 8 cores); 250k cores; 100k #mapreduce jobs/ day. #www2010 @marin_dimitrov"</t>
  </si>
  <si>
    <t>"xlvector
473
researcher on Recommender System.
RT @alisohani: #www2010 #websci10 All papers Online http://is.gd/bK2yP @olgag #semanticweb #recsys #hcir #social #search #crowdsourcing"</t>
  </si>
  <si>
    <t>"ruby
2479
progressive activist, local politico, professional organizer, compulsive blogger, mom
Getting psyched for #FutureWeb at #WWW2010. Loading up my calendar: http://www2010.org/www/schedule/ Who else is going?"</t>
  </si>
  <si>
    <t>"azaroth42
160
Three talks about ""extended"" REST models. #www2010 #wsrest Lots of ""Web Sockets"". Welcome Back, Z39.50"</t>
  </si>
  <si>
    <t>"vitojph
113
geek and information junkie
RT @arkaitz: this is useful too! RT @mstrohm: twitter roomstreams for every conference room at #www2010  http://bit.ly/bRfE69"</t>
  </si>
  <si>
    <t>"SaraCera
124
media student, obsessed with tech and art, music savvy, learning to confine to 140 characters, viscous foods scare me. 
RT @souzaesilva: #www2010 Cerf: importance of publishing data on the web -- making it available and ""searchable"" (deep linking / semantic web)"</t>
  </si>
  <si>
    <t>"jstan
577
Research student/professional in social media, networking and knowledge sharing, wanting to share my experiences, findings and moods. 
RT @fabien_gandon: David De Roure @dder introduces MyExperiment http://www.myexperiment.org/ #websci10 #www2010.. http://bit.ly/aQusCI"</t>
  </si>
  <si>
    <t>"chris_koerner
49
phd student
Nice remark of Vint Cerf that DRM is not the answer to copyright problems. Alternative revenue methody are needed #www2010"</t>
  </si>
  <si>
    <t>"takechan2000
203
雑食系の研究者。興味あることはなんでもやります。
サーフボードにディスプレイつけて次の波を待つというのは笑った。 #www2010"</t>
  </si>
  <si>
    <t>"EloniMedia
253
Elon's iMedia graduate program is a one-year, full-time program that will prepare graduates to think strategically across media platforms.
not only a technical problem, people succumbing to social engineering #fw2010 #www2010"</t>
  </si>
  <si>
    <t>"jason_austin
374
NC State Developer, Wolfpack Fan, Apple Fanboy, PHP &amp; Zend Framework-er, Social Media addict, serial entreprenuer
Live that there was a Short Circuit reference in the keynote. #www2010"</t>
  </si>
  <si>
    <t>"solete
201
From SF, living in Madrid for 5 yrs. Social Media. Product Marketing. SCRM. Enterprise 2.0. Mobile. Wants to make the world a better place. :-)  
This is nice-- all papers online. Linked Open Data Workshop http://bit.ly/8fgT1d  http://bit.ly/cVbSdV /via @nitya @yovisto #www2010"</t>
  </si>
  <si>
    <t>"101Lounge
402
10am - Midnight (Mon - Sat), Cafe + Upstairs Lounge + Outdoor Seating. Downtown Raleigh, Corner of Davie + Blount. Host your next party, meeting or fundraiser
@juansequeda #www2010.  Thanks and hope everyone enjoyed themselves!"</t>
  </si>
  <si>
    <t>"LocalTechWire
696
Online technology journal of the SE.  Real Reporting, Real Time on the technology industry.
Cerf on new tech: flow routers, massive data correlations, cloud collaboration. #www2010"</t>
  </si>
  <si>
    <t>"RENCI
190
RT @smalljones: #www2010 is starting with WebScience, Web Accessibility, Workshops and Tutorials http://is.gd/bImJ6"</t>
  </si>
  <si>
    <t>"marin_dimitrov
48
CTO @ Ontotext
great presentation by Andreas Harth on common errors in publishing #linkeddata - ""Weaving the Pedantic Web"" http://bit.ly/aANMJ5 #www2010"</t>
  </si>
  <si>
    <t>"tomayac
345
Dad, Googler, PhD Student, JavaScript, Java, PHP Developer, HTML5 Evangelist, GWT Freak, REST Guy, Android &amp; iPhone Expert, Web-a-better-place-maker, Blogger
RT @WSREST2010: @jeffrey_thomas Papers are going to be published in the ACM DL, will send link as soon as the proceedings are ready #wsrest2010 #www2010"</t>
  </si>
  <si>
    <t>"ciro
191
Researcher. Working on social media, sensor networks for mining social interactions, complex networks.
#linkeddata has taken off, but now we need to scale it, technically and socially -- @timberners_lee at #ldow2010 #www2010 (via @tommyh)"</t>
  </si>
  <si>
    <t>"jnavon
153
Associate Professor of the Computer Science Dept at Universidad Catolica de Chile
hoy a las 9 es el keynote speech de la WWW2010 a cargo de  Cerf: Bandwidth, clouds and things, oh my"</t>
  </si>
  <si>
    <t>"kshameer
537
Bioinformatics, Computational Genomics, Cardiovascular Biology, Programming, Machine learning, BigData mining, Network analysis, Science, Web, OA, Music &amp; Geek
RT @alisohani Paper (PDF): #Realtime #SemanticWeb in &lt;= #140chars http://is.gd/bKD3L #linkeddata #ldow2010 #www2010 @shashivelur"</t>
  </si>
  <si>
    <t>"iroberger
67
specialist assistant, librarian, contract cataloguer &amp; LIS researcher
any live streams from #emtacl10 #www2010 ? please send link! :-) THX!"</t>
  </si>
  <si>
    <t>"Momo54
71
Live Long and  prosper
RT @futureweb2010: How credible are digital signatures, identifications? “We need to build a better system of trust,”-Vint Cerf. #fw2010 #www2010"</t>
  </si>
  <si>
    <t>"souzaesilva
92
Adriana de Souza e Silva is an Assistant Professor of Communication at North Carolina State University and the director of the Mobile Gaming Research Lab.
#www2010 Cerf: importance of publishing data on the web -- making it available and ""searchable"" (deep linking / semantic web)"</t>
  </si>
  <si>
    <t>"tundro
379
Owner of the marketing consultancy Method Savvy. Apple fanboy. Music lover. Amateur chef. Comic book nerd. Proud dad to a basset hound and kitty.
RT @exitevent: has a one-on-one with Father of the Internet Vint Cerf this morning at #www2010. Look for a write up later today."</t>
  </si>
  <si>
    <t>"noahmendelsohn
28
Vint Cerf talks at #WWW2010  on  Web app content  unreadable in future years.  Simple XML and doc-based stds were intended in part to help."</t>
  </si>
  <si>
    <t>"kwelle
76
Researcher &amp; lecturer at Heinrich-Heine-University, Dept. of Information Science
A future role for historians: open Win97 documents in the year 3000? Vint Cerf Keynote on various challences of the digital age #www2010"</t>
  </si>
  <si>
    <t>"heraldxchaos
85
Gafapasta de profesión
RT @www2010: cool way to visit #www2010 RT @mstrohm: twitter roomstreams for every conference room at #www2010 can be found at http://bit.ly/bRfE69 #302C"</t>
  </si>
  <si>
    <t>"noyyy
45
RT @marin_dimitrov: Yahoo's Hadoop infrastructure: 30,000 nodes (16GB RAM, 8 cores); 250,000 cores; 100,000 MR jobs per day  #hadoop #mapreduce #www2010 #305A"</t>
  </si>
  <si>
    <t>"wikier
144
♺ @tommyh: Vint Cerf is raising many of the issues we're trying to resolve in the #linkeddata world. #www2010"</t>
  </si>
  <si>
    <t>"bhaslhofer
47
Vint Cerf (Google)...Preservation is one of the major challenges of the digital age. We will leave a pile of rotten bits. #www2010"</t>
  </si>
  <si>
    <t>"jeffd
156
A specialist in search technology and grad student at UMass Amherst.
RT @krisztianbalog: Notes on #semsearch2010 #www2010 workshop posted http://bit.ly/daAD39"</t>
  </si>
  <si>
    <t>"doug_tidwell
245
I live in Chapel Hill, NC, USA, with a wonderful wife, an amazing daughter and a great dog. I work for IBM as an evangelist for cloud computing and SCA.
Vint Cerf: Google is interested w/cloud interoperability and ""data liberation."" Would love to see what they have on the way. #www2010"</t>
  </si>
  <si>
    <t>"Geistbear
624
Beer Geek, Homebrewer, and Sometimes Politico
@waynesutton @TheRab @kevinmarks Tweetup #www2010 @ThePitBBQ Thursday 29th at 6pm - what do you think?"</t>
  </si>
  <si>
    <t>"ruidlopes
404
Web scientist. researcher. user experience. js. tealeavesapp. whit.me. crowdbeat. opengovpt. diy. guitar player.
Vint Cerf's keynote at #www2010 talks about the future challenges of the Internet. Or the present challenges to the Internet's future..."</t>
  </si>
  <si>
    <t>"jasonhoyt
405
phd scientist - research director @ mendeley.com - indie rock musician. That last one is kind of stretching it.
I needed a conference wingman to hit up all of the sessions I couldn't get to today #www2010"</t>
  </si>
  <si>
    <t xml:space="preserve">"georgekroner
558
Technology enthusiast, </t>
  </si>
  <si>
    <t>semantic web/educational app developer, currently doing the startup thing
tweets tagged with #FW2010 &amp; #www2010 should be interesting over the coming days"</t>
  </si>
  <si>
    <t>"NCCommerce
1579
News and updates from North Carolina's economic development agency. Business thrives in North Carolina. Karen A. Mann tweets.
Anyone going to #www2010?"</t>
  </si>
  <si>
    <t>"jhpincus
510
Life sciences business development, research collaboration networks, research collaboration software.
RT @jasonhoyt: Matt Cherian &amp; Eric Prud'hommeaux on what enables science collaboration on Web #www2010 #teamsci10"</t>
  </si>
  <si>
    <t>"dshaw
679
Web Application Engineer, web dork, polyglot, skater dood, career fullback and father of 2.
RT @futureweb2010: One of the biggest security weaknesses is naive browsers. #fw2010 #www2010"</t>
  </si>
  <si>
    <t>"darrelmiller
382
I write ERP software for custom metal fabricators using rich clients and REST based services.
Heading home after a great couple of days at #www2010 #wsrest2010"</t>
  </si>
  <si>
    <t>"EvoMRI
535
Open science, biophysics. MRI, brain morphometry, cognitive evolution, music perception, vocal learning, fossils, cells, cryobiology, sustainable science.
Liked ""getting ready for ""The Future of the Web for Collaborative Science"" at #www2010 #fwcs10 (program at..."" http://ff.im/jq2lC"</t>
  </si>
  <si>
    <t>"msstewart
1162
6th Gr LA &amp; History Teacher @ 1:1 School, Local Foodie, Duke JD/MTS Grad. Tweets not meant to reflect the views of my employer
RT @HASTAC Twitter roomstreams for every conference room at #www2010 http://bit.ly/bRfE69"</t>
  </si>
  <si>
    <t>"fuzzzycom
47
fuzzzycom feeds you with web science related messages only.
RT @titticimmino: RT @shashivelur: Real-time #SemanticWeb in &lt;= 140 chars: http://ow.ly/1DTIV #ldow2010 #linkeddata #twitter #www2010 /via @tommyh"</t>
  </si>
  <si>
    <t>"codingai
45
RT @mstrohm: Irwin King on tag/news/user/twitter-recommender strategies  #www2010 #302C still looking for a URL to the slidedeck"</t>
  </si>
  <si>
    <t>"cgutteridge
269
Web and EPrints guy at University of Southampton
@semantictweet @davechallis you are both at #www2010"</t>
  </si>
  <si>
    <t>"ereteog
140
Analyzing online social networks with semantic web frameworks. PhD student at Orange Labs and INRIA.
RT @fabien_gandon: 1,8 Million Users of Internet in 2009,  760 Million in Asia, 425 Million in Europe, 259 Million North America, VintonCerf #www2010"</t>
  </si>
  <si>
    <t>"mebner
1908
Researcher (e-Learning, m-Learning and technology enhanced learning), father, techgeek and i am a mac-user ;-)
feeling honored to be cited in """"Understanding how Twitter is used to widely spread Scientific Messages"" http://bit.ly/bmYOZa #www2010"</t>
  </si>
  <si>
    <t>"usaussie
264
RT @gplocke: Listening to Vint Cerf, the chief Internet evangelist at Google, give his keynote at #www2010 (me too!)"</t>
  </si>
  <si>
    <t>"jelsas
83
CS PhD student @ CMU.  Information retrieval, machine learning, ukulele, info vis, mathematics, food.
RT @krisztianbalog: Memento talk: We have a web without a time dimension #ldow2010 #www2010"</t>
  </si>
  <si>
    <t>"sofianehocine
99
Competitive Intelligence Analyst interested in Semantic Web, BI, Data Visualization, and IT-related Innovation
Linked Data Applications http://ow.ly/1DP6J #LinkedData #SemWeb #www2010 (via @juansequeda)"</t>
  </si>
  <si>
    <t>"i2k
1316
National Institute of Informatics (NII) / glucose inc.
RT @toyodam: Vint Cerf がURIの不安定さ、セキュリティ、プライバシーなどについて話しているようだ #www2010"</t>
  </si>
  <si>
    <t>"christateston
378
assistant professor, writing arts :: phd, rhetoric + composition
RT @fabien_gandon: ""repeat to create a continous homogenous message pool, retweet to amplify"" Takis Metaxas http://tinyurl.com/2a66vtc #websci10 #www2010"</t>
  </si>
  <si>
    <t>"jeffrey_thomas
25
2 day pass for #www2010 = $695; conversations with @mamund &amp; @darrelmiller about the future and intricacies of REST = priceless!"</t>
  </si>
  <si>
    <t>"kimazoid
143
RT @waynesutton: FYI follow the hashtags #fw2010  #www2010 and @BoraZ who is live tweeting the event."</t>
  </si>
  <si>
    <t>"andreagrr
101
Vint Cerf... Google vice president at #WWW2010  http://twitpic.com/1j3l03"</t>
  </si>
  <si>
    <t>"danielgillval
95
Excited for the completely unpredictable.
Oh. Man. Twitter annotations? Open tables? Yql?  My first day at #www2010 was a huge success! So much to think about!"</t>
  </si>
  <si>
    <t>"serdyukovp
28
""Enterprise and Desktop search"" tutorial has just started! Pavel Dmitriev explaining differences between Web and Enterprise search #www2010"</t>
  </si>
  <si>
    <t>"rene_kapusta
488
nomadic IT system architect &amp; information designer. semantic web developer. {offline} socialmediasomething. freelance journalist. couchsurfer. human resource.
RT @neumarcx: #ldow2010 Tim Berners-Lee: ""Tell your friends about linked data and join a Semantic Web meetup"" #www2010 :-)"</t>
  </si>
  <si>
    <t>"ryantsweeney
233
Strategic Com major @ Elon interested in a media/tech research, DJ on WSOE, music is my religion, I love to cook and I'm always searching for the next big thing
Glad Raleigh is hosting #www2010 #fw2010 with Vint Cerf &amp; Tim Berners-Lee here. This is 1 of the most important web conferences in the world"</t>
  </si>
  <si>
    <t>"Ribbit
2478
Giving your apps a 'voice'. Access Ribbit’s open, scalable, cloud-based global phone network/APIs using Flash/Flex, Java, PHP, REST.
Our @kevinmarks is at the WWW2010 conference this week, check out his tweet stream for some goodies from folks like @timberners_lee."</t>
  </si>
  <si>
    <t>"flowchainsensei
1656
★ Big-picture thinking on the Tech Product Development business ★ Leadership maven ★ Teambuilder ★ People-person
RT @kevinmarks: Vint Cerf: mobile devices make us a community of information producers as we keep adding new sensors to them #www2010"</t>
  </si>
  <si>
    <t>"rjw
442
Technology Evangelist, Talis
RT @tommyh: #linkeddata has taken off, but now we need to scale it, technically and socially -- @timberners_lee at #ldow2010 #www2010"</t>
  </si>
  <si>
    <t>"DavidAKennedy
529
Elon University grad student in Interactive Media. Find links about new media, journalism, creativity, writing and running here.
RT: @futureweb2010  Surfing the Internet while surfing real waves exists. It’s a bizarre world we live in. #fw2010  #www2010"</t>
  </si>
  <si>
    <t>"dbyler
332
This bio neither info nor verbs.
RT @Hoenikker: Most disputed nouns on the web: ""God, Iraq, Government, Obama, War, Israel, President, Women, Money, Jesus"" -Rob Ennals #WICOW2010 #WWW2010"</t>
  </si>
  <si>
    <t>"Hoenikker
84
I'm Nick Diakopoulos a technologist interested in computational media. 
Most disputed nouns on the web: ""God, Iraq, Government, Obama, War, Israel, President, Women, Money, Jesus"" -Rob Ennals #WICOW2010 #WWW2010"</t>
  </si>
  <si>
    <t>"pablomendes
116
People interested in grabbing a bite\beer join us at 9pm at the Mariott lobby. We  will walk downtown #websci10 #www2010"</t>
  </si>
  <si>
    <t>"awadallah
779
Founder/CTO @Cloudera. Nerd. Hacker. Chubby. Smart. Gamer. Rough. Happy. Masterchief. Husband. Dad. PhD. Egyptian. Muslim.
Vint Cerf does remind me of George Carlin a bit :) #www2010"</t>
  </si>
  <si>
    <t>"ITMigrationZone
227
Advice for IT experts related to Virtualization (desktop &amp; datacenter), Deployment, Software Migration, Windows 7, &amp; WS 08 w/ Hyper-V! ^KG &amp; ^RB
RT @MSFTResearch: Microsoft Research is presenting 17 papers during WWW2010 April 26-30. Check out: http://bit.ly/bn9iV9 for more info."</t>
  </si>
  <si>
    <t>"wilm
234
RT @JeniT: In #wsrest2010 at #www2010. If anyone wants to say hello, I'm not hard to find, being, you know, a woman."</t>
  </si>
  <si>
    <t>"rogerjenn
774
OakLeaf Systems: .NET Developer and book/magazine writer
Program and links to slides for #WS-REST sessions at #WWW2010 in Raleigh, NC today are at http://www.ws-rest.org/Program #REST #OData"</t>
  </si>
  <si>
    <t>"arthur3131
9
VCerf: Nice to hear that sensor data will come to us ;-), seems to be an important next topic as well #www2010"</t>
  </si>
  <si>
    <t>"shelleypowers
470
RT @JeniT: In #wsrest2010 at #www2010. If anyone wants to say hello, I'm not hard to find, being, you know, a woman."</t>
  </si>
  <si>
    <t>"baojie
121
a Semantic Web guy
Reminder: ISWC metadata committee is recruiting  http://eventseer.net/e/8105/60610/ #websci2010 #www2010 #iswc2010"</t>
  </si>
  <si>
    <t>"hongliangjie
52
A PhD student in CS
RT @HCIR_GeneG: #www2010 proceedings are available in the ACM Digital library http://bit.ly/dveC5H"</t>
  </si>
  <si>
    <t>"gycheng
308
Working at Institute of Software, Chinese Academy of Sciences.Interest in information security,secure operating system,web intelligence.
#WWW2010 Twitter Roomstreams 的创意很有趣，比大家都折腾去foursquare门槛低多了 http://is.gd/bJtgq"</t>
  </si>
  <si>
    <t>"owlDiscourse
413
Intelligent Web, Team Builder, Problem Solver, Web 3.0 Real-Time Social Search, Entrepreneur, Cyclist, TdF Fan, American, and Hi-End Home Theater geek
RT @theRab: VInt Cerf: URLs, URIs, URNs - POIs? Persistent Object Identifiers #www2010 #fw2010 How do i interact w/ objects online? important questions"</t>
  </si>
  <si>
    <t>"igorop
20
found my apple power adapter using twitter :). Talking about finding a new use for twitter  #www2010 #websci10"</t>
  </si>
  <si>
    <t>"venkks
214
Technologist
RT @fabien_gandon: VIVO is an open source semantic web platform for scientists across disciplines http://vivoweb.org/ #websci10 #www2010 #rdf #sparql #semweb"</t>
  </si>
  <si>
    <t>"JuUm
92
PhD in DERI with interests in focused crawling and meta data extraction
RT @jahendler: #www2010 exciting that so many interesting things are happening at the same time - frustrating too..."</t>
  </si>
  <si>
    <t>"yssk22
268
web developer || Relaxed || SPEED fan &amp;&amp; Otaku
RT @janl: If you are at @www2010 and interested in @CouchDB, meet up with @bigbluehat! :)"</t>
  </si>
  <si>
    <t>"Zazouforget
43
Yes it's Zazou the clown
RT @lrainie: Cerf's wine cellar is on the network! Tells him room temp and other stuff. amazing #www2010"</t>
  </si>
  <si>
    <t>"kegill_uw
269
Primary account is @kegill. Professor @ UW. This account is course-related - digital journalism, social media, economics.
.@MSFTResearch is presenting 17 papers during #WWW2010 http://bit.ly/bn9iV9"</t>
  </si>
  <si>
    <t>"ogemarques
310
Professor, author, computer scientist, engineer. Freethinker. Loves science, education, math, tech, jazz, soccer (Barça!), image&amp;video, vision, brain stuff.
RT @nitya: Semantic Search Workshop (#semsearch10) program (also with papers online) at #www2010 http://bit.ly/aJZQQC"</t>
  </si>
  <si>
    <t>"JacobyDave
398
A programmer and geek. A guitarist, a mandolin player, a harp blower and a fiddle owner. A music collector and all-around know-it-all.
RT @kevinmarks: Vint Cerf: we have naïve browsers that run with too much privilege, and trust too many certs #www2010"</t>
  </si>
  <si>
    <t>"msalvadores
12
geoservice: a compass for the web of data. Presentation http://bit.ly/b58xou #lod2010 #linkeddata #www2010"</t>
  </si>
  <si>
    <t>"paulusm
170
Lecturer at UWE, Web tech, IA/UX, information, knowledge, libraries || nu-jazz || JGBallard 
RT @mstrohm: twitter roomstreams for every conference room at #www2010 can be found at http://bit.ly/bRfE69 #302C"</t>
  </si>
  <si>
    <t>"dreig
8738
Profesora (F2F, e-learning) en Social Media, Comunidades, Innovación, Tendencias web. Universidades y Organizaciones. Consultora  y blogger.
ahora sí a dormir, con algo bueno  #www2010 ante las conspiraciones potenciales contra la web (FB), es fácil hablar, pero debemos construir"</t>
  </si>
  <si>
    <t>"uskudarli
117
Think and play with social and semantic web...
RT @nitya: Semantic Search Workshop (#semsearch10) program (also with papers online) at #www2010 http://bit.ly/aJZQQC"</t>
  </si>
  <si>
    <t>"pumba_lt
247
Web developer from concept to implementation
RT @tommyh: Niko Popitsch presenting now about lifting filesystems into the #linkeddata cloud with TripFS: http://is.gd/bJPxs (pdf) #ldow2010 #www2010"</t>
  </si>
  <si>
    <t>"sandymaxey
526
Economic development consultant fascinated by innovation, sustainability, community economic development, networks and compelling people with big brains.
RT @smalljones: #www2010  #wral Raleigh hosts Web visionaries for week-long conference http://wral.m0bl.net/r/6cyyv"</t>
  </si>
  <si>
    <t>"ksonney
555
Sysadmin, Writer, Entrepreneur, Father, and UrsulaV's boyfriend. Rated PG13 to R.
RT @exitevent: has a one-on-one with Father of the Internet Vint Cerf this morning at #www2010. Look for a write up later today."</t>
  </si>
  <si>
    <t>"archana13
1559
Content Evangelist at SlideShare
RT @alisohani: If user doesn't feel the magic, it's not relevant, no matter how cool your algorithms are. #www2010 #leanstartup @aleboz"</t>
  </si>
  <si>
    <t>"skry
325
User experience geek, art fiend, friend of cats. 
RT @HCIR_GeneG: #www2010 proceedings are available in the ACM Digital library http://bit.ly/dveC5H"</t>
  </si>
  <si>
    <t>"Kathleenodtug
51
Plenary session at #www2010 about to start - Vint Cerf - Father of the Internet."</t>
  </si>
  <si>
    <t>"SemanticBot
842
Semantic newsbot by Marcus L Endicott @mendicott .. See also: @SemNav
#SemNews : Open Research Problems in Linked Data - WWW2010 http://bit.ly/cS90B6"</t>
  </si>
  <si>
    <t>"glemak
1541
mostly a cto but emerging media technologist works too - currently @ hearst, formerly @ time-warner, dell online...
RT @neumarcx: #ldow2010 Tim Berners-Lee: ""Tell your friends about linked data and join a Semantic Web meetup"" #www2010 :-)"</t>
  </si>
  <si>
    <t>"donturn
152
http://donturn.com/about
WWW conference papers are up! http://www2010.org/www/program/papers/ #in"</t>
  </si>
  <si>
    <t>"lintqueen
276
Vince Cerf just referenced Short Circuit in his keynote ... This makes me happy. :-) #www2010"</t>
  </si>
  <si>
    <t>"carlosiglesias
103
Now I have a twitter account everybody will finally realize how clever I am
How to not sink and avoid common mistakes RT: @Wikier: Weaving the Pedantic Web http://slidesha.re/aLzHUa #linkeddata #www2010 #deri"</t>
  </si>
  <si>
    <t>"aheil
143
Computer Scientists, .NET Consultant, Software Engineer, Geek and Gadgeteer
RT @gaedke Even the internet hero is here at #www2010 - found her car here:  http://twitpic.com/1iyhko"</t>
  </si>
  <si>
    <t>"osterg
25
#www2010 twitter Roomstreams http://kmi.tugraz.at/staff/markus/www2010/www2010_roomstream.html"</t>
  </si>
  <si>
    <t>"jpapejr
195
IBMer, WebSpherian, Ubuntunian, BlackBerrian, Author
RT @aspyker: Reminder Raleigh XML/XQuery Meetup Tomorrow Night 7pm at #www2010 #fw2010 at Busy Bee Cafe Join Us! - http://bit.ly/aSSLkx"</t>
  </si>
  <si>
    <t>"filiber
1608
Search Quality Analyst @ Google, I work on search quality and webspam issues across all European languages. I tweet about Google, SEO, Search and random stuff.
RT @googleresearch: #www2010 Vint Cerf giving tomorrow's opening keynote address: Bandwidth, Clouds and Things, Oh My! http://goo.gl/z8Il"</t>
  </si>
  <si>
    <t>"WebcastLATAM
334
Sitio Twitter Oficial Webcast MSDN y TechNet de America Latina
RT @MSFTResearch: Microsoft Research is presenting 17 papers during WWW2010 April 26-30. Check out: http://bit.ly/bn9iV9 for more info."</t>
  </si>
  <si>
    <t>"trmaguire
133
SOA Technologist...
RT @JeniT: Highlight of my day yesterday must have been ranting drunkenly at @timberners_lee about diffs between XSLT and XQuery. #www2010"</t>
  </si>
  <si>
    <t>"hubject
88
RT @fabien_gandon: Slides ""When owl:sameAs isn't the Same"", H. Halpin http://www.ibiblio.org/hhalpin/homepage/presentations/ldow2010/ #ldow2010 #www2010"</t>
  </si>
  <si>
    <t>"gvanoortmerssen
161
RT @JasonPriem: Learned about massive Chinese Internet phenomenon of ""human flesh search"" from @jahendler talk http://bit.ly/aQhL3G #websci10 #www2010"</t>
  </si>
  <si>
    <t>"toyodam
556
Vint Cerf がURIの不安定さ、セキュリティ、プライバシーなどについて話しているようだ #www2010"</t>
  </si>
  <si>
    <t>"nickmain_
25
Professional Yak Shaver
RT @alisohani: I am seriously concerned about attempts to centralize the web. - @timberners_lee #websci10 #www2010 #decentralized #p2p"</t>
  </si>
  <si>
    <t>"ComputerSociety
142
The world's leading membership organization for computing professionals
@ComputerSociety is proud to be a media sponsor of #WWW2010. Many of our volunteers are also on committees and panels."</t>
  </si>
  <si>
    <t>"peatbogyeri
89
Information Specialist, Geographer, Instructor, Writer, Artist, Listmaker.
Don't tell History channel RT @smalljones: #www2010 Internet addresses to run out in 2012. Mayans could be on the something. Sez Vint Cerf."</t>
  </si>
  <si>
    <t>"purpleinca
45
RT @mstrohm: updated versions of #www2010 eventstreams http://bit.ly/b9Cr6R and roomstreams http://bit.ly/bRfE69 are online"</t>
  </si>
  <si>
    <t>"Webyst
37
Web analyst, consultant, and occasional academic in the West Midlands
RT @nitya: Nice -- all papers online. RT @yovisto: today attending the Linked Open Data Workshop at #www2010, http://bit.ly/8fgT1d http://bit.ly/cVbSdV"</t>
  </si>
  <si>
    <t>"takis_metaxas
49
RT @fabien_gandon: ""repeat to create a continous homogenous message pool, retweet to amplify"" Takis Metaxas http://tinyurl.com/2a66vtc #websci10 #www2010"</t>
  </si>
  <si>
    <t>"lsc_news
90
LSC News retweets everything with a leanstartup hashtag
RT @alisohani: If user doesn't feel the magic, it's not relevant, no matter how cool your algorithms are. #www2010 #leanstartup @aleboz"</t>
  </si>
  <si>
    <t>"harveybetty
169
Data Models (XML, UML), XML, XSLT, XSL-FO, Boating, Chesapeake
RT @JeniT: In #wsrest2010 at #www2010. If anyone wants to say hello, I'm not hard to find, being, you know, a woman."</t>
  </si>
  <si>
    <t>"richardreid14
24
Vint Cerf saying Moore's Law is redundant - #www2010"</t>
  </si>
  <si>
    <t>"www2012Lyon
10
WWW2010 Opening Ceremony Panel Discussion http://www2010.org"</t>
  </si>
  <si>
    <t>"h_guedea
236
CEO @smartbirdweb, SMM @culturacolima, Master Student, Telematics Engineer. Interested in web development, social media &amp; startups
On the road #www2010 - http://www2010.org/www/"</t>
  </si>
  <si>
    <t>"sagecram
358
The mashup that is me; Public servant marketing chick &amp; web designer, yoga instructor, mom, kinesiologist, aromatherapist, and trained paramedic
RT @govdiva: The first quantitative study on the entire twittersphere ..."" by @haewoon at #www2010 http://bit.ly/dmIvfj #gc20"</t>
  </si>
  <si>
    <t>"bowlinearl
22
Code Monkey Extraordinaire
RT @chris_koerner: Nice remark of Vint Cerf that DRM is not the answer to copyright problems. Alternative revenue methody are needed #www2010"</t>
  </si>
  <si>
    <t>"BetweenMyths
846
Interests include the Internet of Things, Semantic Web, Social Media, Investigative Journalism...
#www2010 Proceedings http://bit.ly/cjFNjZ #semanticweb #Internet"</t>
  </si>
  <si>
    <t>"lizfrances
92
Survey research, virtual worlds, health 2.0, social reading, embracing innovation, techno-democracy. 
Sure wish I was attending #www2010 and #websci10"</t>
  </si>
  <si>
    <t>"johndmitchell
210
RT @alisohani #www2010 #websci10 All papers Online http://is.gd/bK2yP @olgag #semanticweb #recsys #hcir #social #search #crowdsourcing"</t>
  </si>
  <si>
    <t>"marieforgue
90
""The Web is a giant copy machine"", Vint Cerf #www2010"</t>
  </si>
  <si>
    <t>"steveblood
40
Skilled Merchandise Planner with MBA.  Retail warrior and social media enthusiast.
RT @BoraZ: #fw2010 #www2010 VCerf: privacy may be invaded unintentionally - human error. Also we use mobile image/video: invade others' privacy"</t>
  </si>
  <si>
    <t>"ImagineInternet
91
The Imagining the Internet Center at Elon University collects smart statements that measure attitudes about the potential future of the Internet.
Michael Rappa of NC St, @smalljones and Kathy Green were organizers of the #www2010 conference in Raleigh and did a spectacular job! #fw2010"</t>
  </si>
  <si>
    <t>"georgegumpert
138
Designer, Developer, Geek, Pseudo-Photographer, Lazy Blogger.
RT @brooksbell Fact from a ... cocktail chat at #www2010: Archiving  a digital movie  for 100 years is 1100x more expensive than film"</t>
  </si>
  <si>
    <t>"seanbechhofer
33
Highlights from #ldow2010 #www2010: Halpin on sameAs http://bit.ly/bxtx0g and van de Sompel on Memento http://bit.ly/ayGGAK"</t>
  </si>
  <si>
    <t>"lidingpku
66
#www2010 #datagov see RPI's linked data experiences on US government data and linked to UK government data,http://bit.ly/bx8UAa #websci10"</t>
  </si>
  <si>
    <t>"timse7
322
Ass.-Prof. at Klagenfurt Univ. w/ research focus on multimedia communication
twitter #roomstreams for every conference room at #www2010 can be found at http://bit.ly/bRfE69 #302C (via @mstrohm)"</t>
  </si>
  <si>
    <t>"evertonlucero
98
open-minded, half-conscious, agreeable human being, enjoying life as it happens to be.
The web both shapes and is shaped by society. #www2010 #websci10"</t>
  </si>
  <si>
    <t>"jpberthet
38
DSI / CIO Centrale Lyon
RT @www2010: #www2010 is starting with WebScience, Web Accessibility, Workshops and Tutorials http://is.gd/bImJ6"</t>
  </si>
  <si>
    <t>"mitsmit
26
RT @fabien_gandon: VIVO is an open source semantic web platform for scientists across disciplines http://vivoweb.org/ #websci10 #www2010 #rdf #sparql #semweb"</t>
  </si>
  <si>
    <t>"jeancharles
1093
French Teacher (FLE), translator, Social Media and E-learning specialist.
RT @olgag RT @fabien_gandon: Freddy Limpens mentioning the ISICIL project http://isicil.inria.fr/ #websci10 #www2010 #isicil @jeancharles"</t>
  </si>
  <si>
    <t>"stefanbazan
15
Lyon, Genève, Montréal, Beyrouth
RT @fabien_gandon: All the slides of the lightning talks at #websci10 one slide per talk merged in one file: http://tinyurl.com/33jeh35 #www2010"</t>
  </si>
  <si>
    <t>"xquery
178
how to have fun with XML Databases and XQuery 
RT @wcandillon: RT @aspyker: Reminder Raleigh XML/XQuery Meetup Tomorrow Night 7pm at #www2010 #fw2010 at Busy Bee Cafe Join Us! - http://bit.ly/aSSLkx"</t>
  </si>
  <si>
    <t>"Real4Site
182
Projects Having the Largest Impact on North Carolina
first #makerfaireNC yesterday and now #www2010 the Triangle is the place to be"</t>
  </si>
  <si>
    <t>"peterdcowan
445
digital nomad, closet Jane Austen fan, twitter junkie, IM geek, gamer, MBr, huberprocrastinator, bad speller 
RT @sagecram: RT @govdiva: The first quantitative study on the entire twittersphere ..."" by @haewoon at #www2010 http://bit.ly/dmIvfj #gc20"</t>
  </si>
  <si>
    <t>"fantasticlife
340
controller of graph
wishing i was at #www2010. a @beerspotr spot from north carolina would almost cure the pain...."</t>
  </si>
  <si>
    <t>"AndyCobley
76
Sys admin and Internet lecturer, School of Computing, University of Dundee
RT @draggett: Javascript hackers: practical tips on how to create accessible UI controls @ #www2010 , see  http://bit.ly/aU0Fqr"</t>
  </si>
  <si>
    <t>"stevenkeith
1181
 Curious about design-thinking, digital strategy, writing about innovation, elegance and complexity.
Speaking on panel at the www2010 conference in Raleigh this week. Panel I'm on looks at the future of interactive desi…http://lnkd.in/j5DJht"</t>
  </si>
  <si>
    <t>"brunella
73
Librarian, Information specialist, Project Manager Prince2 Practitioner, Independent researcher and author
Opportunities oppo... !!! :) RT @rjw @tommyh: #linkeddata has taken off, but now we need to scale it-- @timberners_lee at #ldow2010 #www2010"</t>
  </si>
  <si>
    <t>"gplocke
193
Chancellor of Crazy Straws, movie fanatic, bibliophile, aspiring writer, trumpet player, and a PHP &amp; Zend Framework fanboy
Listening to Vint Cerf, the chief Internet evangelist at Google, give his keynote at #www2010"</t>
  </si>
  <si>
    <t>"stomohide
44
assistant professor at Kyoto University. Natural Language Processing.
WWW2010の論文が公開されてる。 http://bit.ly/aMrChp"</t>
  </si>
  <si>
    <t>"ladylaurian
123
PhD. Powermachine mommy in CS studying trust in electronic systems
had a great time today at #WICOW2010 + #WWW2010 &amp; meeting @tlucassen + @dbyler. Slides and paper can be found here: http://bit.ly/a5sVPQ"</t>
  </si>
  <si>
    <t>"stuwrigley
58
Tech enthusiast working in the fields of semantic web and audio processing with interests in augmented reality. Family and classic cars occupy my free time.
Starting ceremony of #www2010 starting... feels odd since already been here 2 days!"</t>
  </si>
  <si>
    <t>"aquigley
805
Currently: Director of HIT Lab Australia. July '10: Moving to St. Andrews University as Professor in the Chair of Human Computer Interaction
@sflinter you need to entice @karenchurch back to Ireland with an SFI grant when you see her there #www2010"</t>
  </si>
  <si>
    <t>"BBerkner
168
great explanation, dark matter in universe similar to information on the web, data unknown...semantic web #fw2010 #www2010"</t>
  </si>
  <si>
    <t xml:space="preserve">"teamncsxsw
52
We went on the Chevy SXSW Road Trip. Saw the USA in a Chevrolet. </t>
  </si>
  <si>
    <t>#NCChevySXSW #ChevySXSW
Photo: WWW2010 – Raleigh Opening plenary panel is on Open Government and the World Wide Web. http://tumblr.com/xah96y8ep"</t>
  </si>
  <si>
    <t>"SocalSue2
188
Semantic Web, Sewing, Quilting, Vegetarian
Media Advisory: W3C to Lead Discussions on HTML5, Linked Open Data at WWW2010 | HTML5 Trends http://bit.ly/b4n9u2"</t>
  </si>
  <si>
    <t>"patrickslattery
34
Finance and Performance Management Professional
RT @mattroweshow: RT @ed80: Google arrives at #www2010, they brought the ark of the covenant: http://i41.tinypic.com/2j5ckyf.jpg (cf. http://is.gd/bKa2b)"</t>
  </si>
  <si>
    <t>"stawebteam
54
Are you all dutifully following @briank_live at #WWW2010?"</t>
  </si>
  <si>
    <t>"alexethno
815
Ethnographer/Etnografa; mi occupo di comunicazione e alimentazione. Curiosa di tutto e con la testa tra le nuvole ✈
RT @webfoundation: Web Foundation at WWW2010.  Steve presenting in a few minutes at Web 4 All session: -  http://www.w4a.info/"</t>
  </si>
  <si>
    <t>"mlrichard
101
20 ans à observer les médias sociaux et participer à la construction du Web. Social Media (SMO), SEO, CRM, DBA, WordPress Blogs, CMS, Mobile, Facebook Apps.
RT @clauwa: ""semantics is the key for reducing today's search pain"" #semsearch2010 #www2010 #keynote"</t>
  </si>
  <si>
    <t>"cruzcoaching
1036
HR connector :) Encantada de recibirte en mi Blog, deseo que mis Petal-Tuits te resulten aromáticos :) Gracias por todas vuestras visitas y RT ;)
RT @www2010: #www2010 is starting with WebScience, Web Accessibility, Workshops and Tutorials http://is.gd/bImJ6"</t>
  </si>
  <si>
    <t>"billykid
77
CEO, Evri.  Evri is a discovery engine that filters the clutter of the real time web to deliver consumers intelligent streams of news. 
RT @krisztianbalog: Jisheng Liang (http://evri.com) talks about entity and faceted search #semsearch2010 #www2010"</t>
  </si>
  <si>
    <t>"LoriGama
6580
Web Marketing Strategist; Web Designer; Social Media Consultant; SEO; #LATISM; #Twitter Lover. Launching: Become A Twitter Pro In 20 Days ~ eBook, May 27.
&lt;Have fun/say hi to Sir Tim Berners-Lee!&gt; RT @waynesutton I'm at Futureweb 2010! http://TriOutNC.com/e/34 /cc @#WWW2010 #fw2010 #TriOut"</t>
  </si>
  <si>
    <t>"LaurieShook
709
High tech marketeer with Verizon (opinions own), unified communications expert, social media enthusiast, blogger, small biz owner
RT @kevinmarks: Vint Cerf: mobile devices make us a community of information producers as we keep adding new sensors to them #www2010"</t>
  </si>
  <si>
    <t>"econwriter5
2312
Website Community Manager, Medill National Security Journalism Initiative (@medillnsj); Founder, Lawyer Connection
RT @kevinmarks: Vint Cerf: mobile devices make us a community of information producers as we keep adding new sensors to them #www2010"</t>
  </si>
  <si>
    <t>"almightycasey
520
father, instructional technologist, networker. professional tunnel digger and telecomix infovore.</t>
  </si>
  <si>
    <t>disclaimer: http://is.gd/aLyxj
♺ @kevinmarks: Vint Cerf: we have naïve browsers that run with too much privilege, and trust too many certs #www2010 // #kaminsky"</t>
  </si>
  <si>
    <t>"webtechlaw
68
Legal solutions for innovators and other smart people 
RT @kevinmarks: Vint Cerf: Anyone's intellectual property model that depends on preventing copying is in trouble from the net #www2010"</t>
  </si>
  <si>
    <t>"TrustWorksInc
1463
The Answer Network for your company, www.trustworks.com
RT @BoraZ #fw2010 #www2010 VCerf: privacy may be invaded unintentionally human error. Also we use mobile image/video: invade others' privacy"</t>
  </si>
  <si>
    <t>"sigaard
652
Passionately curious
@finnjordal åh, de bliver sgu da også mere og mere sarte ;) #www2010"</t>
  </si>
  <si>
    <t>"sarapetry
224
I just finished my Masters at Stanford and now have an awesome job at Meebo!
#WWW2010 starts today in Raleigh ... looks like there are [no surprise] a LOT of really interesting papers this year .. time to get reading!"</t>
  </si>
  <si>
    <t>"elismonteiro
1203
Jornalista, blogueira viciada, amante de mídias sociais, celulares, literatura e gente. E, claro, mãe do Gui.
RT @webfoundation: Web Foundation at WWW2010.  Steve presenting in a few minutes at Web 4 All session: -  http://www.w4a.info/"</t>
  </si>
  <si>
    <t>"aanaqvi
69
Activist and an aspiring scientist. 
RT @hilaryspencer From #www2010 #websci10 ""Understanding how @Twitter is used to widely spread Scientific Messages"" http://bit.ly/9URf7D"</t>
  </si>
  <si>
    <t>"stevedave_l
31
Great start to www2010 conference.. seems all of yahoo is here... is anyone at the home office?"</t>
  </si>
  <si>
    <t>"nanderoo
37
class Nanderoo extends Twitter { }
wishes he was at #www2010 instead - but someone's got to write all this code."</t>
  </si>
  <si>
    <t>"soslab
164
W3C to Lead Discussions on HTML5, Linked Open Data at WWW2010 http://bit.ly/dc6t5J"</t>
  </si>
  <si>
    <t>"gaofeng860918
84
PhD Student,Human Computer Interaction, IAM Group, ECS,University of Southampton,UK
@youwillwin 我都是跟踪hashtag的，比如#www2010"</t>
  </si>
  <si>
    <t>"ceffyl1
89
Writing Rider
@shepazu How is WWW2010?"</t>
  </si>
  <si>
    <t>"Pr1vacy
1569
MFC. CIPP/C. Information Management &amp; Privacy Professional. Former journalist, dotcomer, and forester.
Intimacy 2.0: Privacy Rights and #Privacy Responsibilities on the World Wide Web http://j.mp/9YvhME via @WWW2010"</t>
  </si>
  <si>
    <t>"tjungblut
20
Will code for food ;)
RT @stephaneosmont RT @alisohani: #Yahoo #Hadoop infra: 30k nodes (16GB ram, 8 cores); 250k cores; 100k #mapreduce jobs/ day. #www2010"</t>
  </si>
  <si>
    <t>"tangyiding
262
Geeker for Entrepreneur, Creative Commons, Sharism, Go Green Initiative, Invest, a Mac
WWW2010 – Raleigh http://icio.us/5kyql3"</t>
  </si>
  <si>
    <t>"BlueBirdStrat
59
Mobile Marketing, Social Media, Brand Management Consultant 
RT @www2010 Crowdsourcing Scholarly Data http://bit.ly/9Knq98"</t>
  </si>
  <si>
    <t>"masaruikeda
475
tech journalist, due diligencer for tech finance sector  and web service/product producer
RT @8maki: #WWW2010 に参加してるんだが、Tutorial ""interring searcher intent"" で言及されている MS の AdCenter Lab のサイトが面白い。 http://bit.ly/cI1wnC"</t>
  </si>
  <si>
    <t>"nonnon1007
222
トランスがすき。たまにDJします。音作ってます。
今は世の中の仕組みを変える仕掛け側に回りたいと思っていて、一新塾25期生としてこの1年がんばっています。それとは別に資産形成、金融セミナーやコミュニティを立ち上げて活動中です。
RT @8maki: #WWW2010 に参加してるんだが、Tutorial ""interring searcher intent"" で言及されている MS の AdCenter Lab のサイトが面白い。 http://adlab.msn.com/Default.aspx"</t>
  </si>
  <si>
    <t>"Soledadparral
96
Periodista con experiencia en radio, prensa y televisión que ahora trabaja en comunicación con nuevas tecnologías.
RT @pintzio: RT: @juansequeda: The Consuming Linked Data tutorial slides are up! Check them out http://www.consuminglinkeddata.org #linkeddata #www2010"</t>
  </si>
  <si>
    <t>"kennyluck
12
Semantic Web &amp; Linked Data, Open Source, CC0 - Public Domain. 完全平和主義者。
timbl: Hmmm .. in Lined Open Data workshop in WWW2010"</t>
  </si>
  <si>
    <t>"badlard
58
Senior Strategist at Viget Labs
Anyone heading to WWW2010 tomorrow? http://bit.ly/awfzZ"</t>
  </si>
  <si>
    <t>"Angel_Alvarez
671
Social Media Strategist en Territorio creativo
RT @olgag: Intelligent interfaces for knowledge capture: http://bit.ly/9MXBDN #www2010 #crowdsourcing #ideas4all @mberzosa"</t>
  </si>
  <si>
    <t>"jjmerelo
1204
Antes Activia
RT @olgag: #www2010 #websci10 papers online http://bit.ly/aCZD7x"</t>
  </si>
  <si>
    <t>"neufrucht
135
Austrian journalist, base-camped ten miles north of the Deep South. Cutting everyday US life into bits and pieces. Auf Deutsch. Or not.
Are there any affordable hotel rooms left close 2 Raleigh Convention Center? Or one further away w/ shuttle service 2 RCC? #www2010 #fw2010"</t>
  </si>
  <si>
    <t>"kakkaay
6
Software Engineer
Just had lunch at the same table as sir tim berners lee #www2010"</t>
  </si>
  <si>
    <t>"ykatabami
114
出番は明日？Ust 配信されないの？ RT @ikuyamada: I'm at WWW2010 now. #MEM2010 #WWW2010"</t>
  </si>
  <si>
    <t>"tamingdata
17
Data scientist and sometime data manager exploring the management, preservation, curation, &amp; stewardship of (big) data &amp; the systems that support it.
Attending WWW2010 this week as a volunteer. If you are here, please stop &amp; say hello. I'm working @Exhibitor Check in. Lots o'fun so far."</t>
  </si>
  <si>
    <t>"SebDeclercq
194
Étudiant en Infodoc intéressé en Knowledge Management - Veille Stratégique - Web Sémantique - eRéputation
RT @fabien_gandon: Helping online communities to semantically enrich folksonomies, F Limpens http://www-sop.inria.fr/members/Freddy.Limpens/ #websci10 #www2010"</t>
  </si>
  <si>
    <t>"cushinga
37
PhD student extraordinaire in Information Science
woke up to @smalljones being interviewed on NPR about #www2010 conference."</t>
  </si>
  <si>
    <t>"afgonzalez
464
Co-founder, Editor-in-chief and reporter. Techweek.es, ITCIO.es, NuevaEmpresa.com, ITSeguridad.es.
RT @MSFTResearch: Microsoft Research is presenting 17 papers during WWW2010 April 26-30. Check out: http://bit.ly/bn9iV9 for more info."</t>
  </si>
  <si>
    <t>"FAQShop
444
MVP Cliff Hobbs' Site offering hints, tips and FAQs relating to Microsoft Systems Management technologies.
[Microsoft Research] Search Work a Focus of WWW2010: During this year’s World Wide Web Conference, “openness” and ... http://bit.ly/9PliLo"</t>
  </si>
  <si>
    <t>"gdumouchel
53
Doctorant en psychopédagogie à l'Université de Montréal dont la thèse porte sur les compétences informationnelles des futurs enseignants québécois
RT @MSFTResearch: Microsoft Research is presenting 17 papers during WWW2010 April 26-30. Check out: http://bit.ly/bn9iV9 for more info."</t>
  </si>
  <si>
    <t>"YKoutsomitis
446
Cinema, Politics, History &amp; Digital Media
RT @OlgaG Mobile phones close literacy gap in #Pakistan http://bit.ly/cf78ys (Adding on Melissa Gilbert presentation at #websci10 #www2010)"</t>
  </si>
  <si>
    <t>"giorgiosironi
339
Web engineer and student, graduated engineer in the future. Blogs on Invisible to the eye about Php, Zf, testing...
RT @aleboz: If a user doesn't see it, it is not relevant, no matter how cool are your background algorithms #www2010"</t>
  </si>
  <si>
    <t>"MarcoBrambi
15
#www2010 #Serendipity (Andre et al. CHI 2009): 20% of search results evaluated as interesting by users, although not relevant to the query"</t>
  </si>
  <si>
    <t>"ohowell
122
Write about Tech+Society, Entrepreneur, CIO, ex-MIT, ePublishing.-
RT @zephoria: For those who don't know #WWW: http://www2010.org/www/  Conference is in Raleigh this week. (@learnedhoof)"</t>
  </si>
  <si>
    <t>"mtanzi
25
If a user doesn't see it, it is not relevant, no matter how cool are your background algorithms #www2010 (via @aleboz)"</t>
  </si>
  <si>
    <t>"peterzarrella
56
technologist, motorcyclist, 80’s &amp; alternative music lover
RT @googleresearch: #www2010 Vint Cerf giving tomorrow's opening keynote address: Bandwidth, Clouds and Things, Oh My! http://goo.gl/z8Il"</t>
  </si>
  <si>
    <t>"EversonLopes
186
RT @googleresearch: #www2010 Vint Cerf giving tomorrow's opening keynote address: Bandwidth, Clouds and Things, Oh My! http://goo.gl/z8Il"</t>
  </si>
  <si>
    <t>"bpfitzny
57
A husband, a father... and everything else.
RT @brooksbell: Fact from an interesting cocktail chat at #www2010: Archiving  a digital movie  for 100 years is 1100x more expensive than film"</t>
  </si>
  <si>
    <t>"sudharsan2020
137
Microsoft Student Partner
RT @MSFTResearch: Microsoft Research is presenting 17 papers during WWW2010 April 26-30. Check out: http://bit.ly/bn9iV9 for more info."</t>
  </si>
  <si>
    <t>"mauricelabiche
27
computer guy since 1978, musician/composer, mobile tech/apps expertise, cook/chef, dad
@ajbraun If I had spare $1500 I might goto WWW2010 in Raleigh"</t>
  </si>
  <si>
    <t>"antijosh
11
Just a test account for now. Want to avoid annoying my actual followers while I experiment with #twitlogic formatting.
Testing #twitlogic at #www2010"</t>
  </si>
  <si>
    <t>"Les_Murphy
563
Strategic business computing consultant empowering businesses for growth and stability. When I'm not asleep, I'm working, doing systems stuff requiring coffee.
#smartgrid - WWW2010 Opening Ceremony Keynote Talk http://ow.ly/17cmuF"</t>
  </si>
  <si>
    <t>"myditto
323
senior software engineer for computer vision and machine learning,imagineer - I worked on Image search for four amazing years at Daum, Hyundai Motors Research
www 2010 -paper들이 이제 다운받을 수 있네요... http://bit.ly/aXX14g"</t>
  </si>
  <si>
    <t>"hansbos
417
Netherlands, Rotterdam; Beilen; ICT; Innovation, Economy, Microsoft; Cloud; Security; Standards; Open; TED; Read,listen,watch,write,talk;
RT @MSFTResearch: ""Microsoft Research is presenting 17 papers during WWW2010 April 26-30. Check out: http://bit.ly/bn9iV9 for more info."""</t>
  </si>
  <si>
    <t>"sergevs
182
Microsoft DPE, LEAP, enthusiasm, software engineering, innovation, sailing
RT @MSFTResearch: Microsoft Research is presenting 17 papers during WWW2010 April 26-30. Check out: http://bit.ly/bn9iV9 for more info."</t>
  </si>
  <si>
    <t>"GovDiva
62
Marketing Nerd, Social Media Junkie, GoC Employee, Shoe Fanatic, can't live without nail polish and loves red wine. Also a runner and a soccer player. 
The first quantitative study on the entire twittersphere ..."" by @haewoon at #www2010 http://bit.ly/dmIvfj (via @dullhunk)"</t>
  </si>
  <si>
    <t>"iskra2006
351
Finding a next big thing in Web Technology and Business. W3C AC Member. MW2F DAP AG Chair.
WWW2010 첫날은 Web에 관련된 여러 개의 주제를 세분해서 Workshop 형식으로 진행하고 있다. 오전은 Social mashup, Enterprise mashup 등 Mashups을 주제로 한 워크샵 참석."</t>
  </si>
  <si>
    <t>"laserllama
67
advocate of  skynet, photographer, air keyboardist
Working on my #www2010 presentation ... come to my talk and I promise absolutely no unicorn, kitten, or pony references."</t>
  </si>
  <si>
    <t>"yujikosuga
199
Security Researcher, Blog:http://yujikosuga.blogspot.com/, Amberate (a web application security scanner that he's been working on): @amberate 小菅祐史/未踏ユース/セキュリティ
heading for #www2010 from Japan ;) i just noticed it's the tag for the conference"</t>
  </si>
  <si>
    <t>"kunegis
11
Semantic Search Workshop at #www2010"</t>
  </si>
  <si>
    <t>"margism
82
Information Science. Knowledge Media Design. Music Knowledge. Researcher. Consultant. Eternal student.
Towards Domain-specific applications RT @jasonHoyt Keynote on VIVO - $12M biz plan for a FB for scientists #www2010 http://www.vivoweb.org/"</t>
  </si>
  <si>
    <t>"ricardoyorky
32
Agilist, Consultant, Educator
RT @www2010: WWW2010 Opening Ceremony Panel Discussion http://bit.ly/cgYamA"</t>
  </si>
  <si>
    <t>"rodrygo_santos
26
PhD student at the University of Glasgow
Expert search used to assign reviewers in #WWW2010."</t>
  </si>
  <si>
    <t>"edwardbenson
90
Vint Cerf just brought up a challenge (persistent state on client) Sync Kit solves in the #www2010 keynote. See it: Thurs, caching session"</t>
  </si>
  <si>
    <t>"cynhenry
20
Sitting on a bus riding back from VIP event with Bebo White &amp; Vint Cerf #www2010"</t>
  </si>
  <si>
    <t>"MichaelPrice01
6
RT @MSFTResearch Microsoft Research is presenting 17 papers during WWW2010 April 26-30. Check out: http://bit.ly/bn9iV9 for more info."</t>
  </si>
  <si>
    <t>"ashlieconway
621
Music Librarian in South Carolina. Former band nerd turned tech nerd. Also loves photography and vegetables.
RT @futureweb2010: Follow coverage of #fw2010 and #www2010 at @futureweb2010, http://bit.ly/cyolIw, http://bit.ly/imaginingtheinternet"</t>
  </si>
  <si>
    <t>"Lameei
273
I live mostly online and write about internet on iclub.ir(in persian)
RT @parhamb: Open Government at WWW2010 http://goo.gl/fb/HJyvi"</t>
  </si>
  <si>
    <t>"chris_church
147
If it weren't the week before the primary I'd see if @conenmorgan wanted to go to #www2010"</t>
  </si>
  <si>
    <t xml:space="preserve">"fred2baro
1743
en vrai : http://bit.ly/bio-F2B </t>
  </si>
  <si>
    <t xml:space="preserve">
any live ? RT @zephoria For those who don't know #WWW: http://www2010.org/www/ Conference is in Raleigh this week. (@learnedhoof)"</t>
  </si>
  <si>
    <t>"JazCummins
2464
@AmnestyUK Web &amp; New Media Manager. Blogger @Londonist. Global @Twestival PR. Volunteer for @brightonecomms. Lover of wine, sushi and bad bad TV.
RT @RadioKate: So then, who else is in town for #www2010? Can I persuade any of you to vote for @bbc_sos in the Webbys? Go on.. http://bit.ly/aTfzAZ :)"</t>
  </si>
  <si>
    <t>"ricwol
192
Retail, Online marketing; eCommerce; Social media; Eco Green; 
Heading to #WWW2010 at the Raleigh convention center"</t>
  </si>
  <si>
    <t>"tricycle
169
WWW2010のアブストから抽出したタグクラウドか"</t>
  </si>
  <si>
    <t>"markomanka
168
Medical Doctor, researcher. Complex phenomena and interdisciplinary studies are my things. Travel a lot.
RT @googleresearch: #www2010 Come to the Google booth at WWW-2010 and try your hand at Query Hunt, a query guessing game. The winner of each day gets a Nexus-1."</t>
  </si>
  <si>
    <t>"elguillelmo
32
@ Raleigh Convention Center, waiting for Vint Cerf keynote #www2010"</t>
  </si>
  <si>
    <t>"john_mc_baker
52
Consultant in Emerging Technologies
Agile Development
RFID
Web2.0
Vint Cerf at #www2010 dropping pearls. E.g. ""IPv4 adresses will be exhausted in 2012. Maybe the Myans knew something."""</t>
  </si>
  <si>
    <t>"humphd
298
Prof, Mozilla Developer, Mozilla Education Lead, Blogger
Heading to #www2010 to speak with @F1LT3R about our web audio work.  My suitcase is overflowing with demos, should be good."</t>
  </si>
  <si>
    <t>"morainium
116
phd student, technophile,  internetologist, purveyor of ideas.
Yes but I chose to go to @ROFLCon instead. Priorities. RT @jhfrith @thelaurenclark Did any of you know about this? http://www2010.org/www/"</t>
  </si>
  <si>
    <t>"maninranks
179
www.scienceinthetriangle.org
#www2010 Conference in Raleigh this week.  http://bit.ly/cXbwpV gives an idea of what is being discussed, e.g. not banks nor Tea Parties"</t>
  </si>
  <si>
    <t>"kartographer
310
I switched from Facebook to Twitter so I could log every random thought that came my way. I consider this fair warning.
RT @munmun10: Me at #www2010. Anyone?"</t>
  </si>
  <si>
    <t>"robinlloyd99
652
online science journalist, currently working at Scientific American
RT @BoraZ: #fw2010 #www2010 VCerf: for many in the world, mobile will be main or only access to the Web"</t>
  </si>
  <si>
    <t>"KatieRoseRepp
32
Info sci Masters student, geeking out on social media for PR, digital collections, and metadata.
@sehr_gut Hey, I know you're a big fan - you know danah boyd is speaking WWW2010 on Thursday, yes?"</t>
  </si>
  <si>
    <t>"jonghm
223
Ph.D. student in Computer Science &amp; Engineering; Miscellaneous; Or?
오 이거시 말로만듣던 따따따 ㅎ RT @liza183: 드디어WWW2010의 메인학회가시작됩니다 오프닝 키노트가시작하길 기다리고있습니다 http://twitpic.com/1j3bc3"</t>
  </si>
  <si>
    <t>"liza183
243
드디어WWW2010의 메인학회가시작됩니다 오프닝 키노트가시작하길 기다리고있습니다 http://twitpic.com/1j3bc3"</t>
  </si>
  <si>
    <t>"hubculture
1400
Illuminate. Integrate. Elevate.
The future of currency http://hu.vg/futureofmoney @vencurrency #www2010"</t>
  </si>
  <si>
    <t>"junkimarui
210
東京大学大学院工学系技術経営のM1&amp;情報学環教育部２年。</t>
  </si>
  <si>
    <t>研究は人工知能分野に興味があったり、社会ネットワーク分析やっていたりします。</t>
  </si>
  <si>
    <t>あとSPYSEEに関わっていたり他のこともやってたりします。</t>
  </si>
  <si>
    <t>趣味は旅行と語学です。</t>
  </si>
  <si>
    <t>どうでもいいつぶやき多いですが興味があったらフォローどうぞー！
みーとぅー！ RT @i2k: 実況期待。 RT @tksakaki: Now, I join the session ""How to Consume Linked Data on the Web"" #WWW2010"</t>
  </si>
  <si>
    <t>"chadep
58
Web designer, gamer, nerd
Being my first professional conference, I had no clue how complex paper selection was with #www2010. Impressive"</t>
  </si>
  <si>
    <t>"gotoPlanB
681
Technology Fellow at The Poynter Institute. Instructor at the University of Florida. News design and cognition researcher.
The other Jonas brother. RT @christangrant: ""Jeff Jonas says every datum is a query"" #www2010 his blog-&gt; http://bit.ly/c8DS8b -"</t>
  </si>
  <si>
    <t>"virup
108
Grad Student - Computer Science
RT @christangrant: There is nothing like learning from people who went through what you are going through! #www2010"</t>
  </si>
  <si>
    <t>"biblionomicon
106
Vint Cerf just mentioning the 'internet enabled surfboard' NOT referring to the #iPad but a real surfboard :) #www2010"</t>
  </si>
  <si>
    <t>"aneel
1453
am: geek, agitator | into: biz, tech, nyc | speak: only for myself | work: cisco
RT @doug_tidwell: Vint Cerf: interesting comparison of dark matter (95% of the universe) &amp; dark data (can't be found by search engines or Web tech) #www2010"</t>
  </si>
  <si>
    <t>"t_pk
143
UX Designer / Developer, Server progammer, Gamer, Motorcyclist and Wedding DJ 
@tommyh can you bring me back some fudge or something? #www2010"</t>
  </si>
  <si>
    <t>"nrparmar
485
Acting Moodle Operations Manager &amp; Learning Technologist within the e-Learning team in the Learning &amp; Teaching Enhancement Office, University of Bath, UK.
@briank_live but which one are we more of - producer or consumer? #www2010"</t>
  </si>
  <si>
    <t>"mattizcoop
3649
Journalist with Conde Nast Portfolio, New Republic, Atlantic, TPM, Washington Monthly, Time, Newsweek, and now financial crisis commission. My views only. 
RT @lrainie: Vint Cerf: cloud computing is at same stage of development as computer networking in 1973 #www2010"</t>
  </si>
  <si>
    <t>"jcconway
101
Vint Cerf is delivering keynote on the official kickoff day, though there have been many sessions Mon and Tue #www2010"</t>
  </si>
  <si>
    <t>"woholz
22
#www2010 most wanted presentation: the guy with the ipad, collecting fingerprints of most of the audience http://twitpic.com/1ivb58"</t>
  </si>
  <si>
    <t>"punkish
16
Instead of using tech to make it difficult to do the wrong thing, use tech to make it easy to do the right thing
great session at ""Future of Web for Collab Sci"". Amazing how many folks don't know about CC0. Need to keep pushing. Keep pushing. #www2010"</t>
  </si>
  <si>
    <t>"kroberts10
108
Senior. Loving life.
follow @lcatino 's FutureWeb list to keep get up-to-the-minute reports on #fw2010 #www2010"</t>
  </si>
  <si>
    <t>"efink
210
Professional academic, amateur musician, obsessive fly-fisher, compulsive trouble-maker
RT @futureweb2010: Follow Imagining the Internet's coverage of #fw2010 and #www2010 at @futureweb2010, http://bit.ly/cyolIw, http://bit.ly/imaginingtheinternet"</t>
  </si>
  <si>
    <t>"kathy_live
65
Educator, social media practitioner, blogger. This is my LIVE feed. See @kegill for normal tweets!
How do we compensate people for creating intellectual property other than massive DRM? Vint Cerf #www2010 #IP #copyright | cc @kathy_live"</t>
  </si>
  <si>
    <t>"reinaldoferraz
109
Apaixonado por acessibilidade, usabilidade e padrões web, HTML, CSS e pizza de mussarela.
DNSSEC é absoutamente necessário: Vint Cerf, na #www2010 @w3cbrasil"</t>
  </si>
  <si>
    <t>"w3cbrasil
1579
Web para todos, em qualquer dispositivo, em qualquer lugar, segura e confiável!
#www2010 Vint Cerf na abertura da Conferência WWW2010 http://twitpic.com/1j3kje"</t>
  </si>
  <si>
    <t>"vagnerdiniz
186
RT @w3cbrasil: #www2010 Vint Cerf na abertura da Conferência WWW2010 http://twitpic.com/1j3kje"</t>
  </si>
  <si>
    <t>"IP_v6
443
#IPv6 repost bot
#IPv6 repost Vint Cerf's keynote at #www2010: total internet penetration worldwide 26.6%, now advertising for #IPv... http://bit.ly/cl9C92"</t>
  </si>
  <si>
    <t>"pinknews_info
49
ちょっとHなニュースサイト「ピンクニュース」をやってますです。新着情報をつぶやき中。
邦楽終わったなwww: 2010年04月28日 21:58 [ http://bit.ly/c2ZaMI"</t>
  </si>
  <si>
    <t>"raleighncnews20
261
Raleigh NC News Headlines
Frequently asked questions about WWW2010 conference - Local Tech Wire: The World Wide Web Conference is a yearly i... http://bit.ly/aMaU8Z"</t>
  </si>
  <si>
    <t>"GR8C
290
Global Real Estate And Technology Consortium is a nonprofit science org creating standards, protocols, and open source projects. ExecDir @CoreyLeong
attending www2010 today thru fri"</t>
  </si>
  <si>
    <t>"digital_consult
1063
digital guru working in the entertainment industry, raconteur, and dad of one
#www2010 ""What is Twitter? A Social Network or a News Media?"" - Author datasets here: http://bit.ly/bxBBSz, Paper ... http://bit.ly/96QAmX"</t>
  </si>
  <si>
    <t>"corvuskaras
37
あははっ！、、、地中海の場所がわからなくて、検索したら現在地から地中海だった。
場所だけでいいんだがwww
2010年4月28日 午後4:28:13
from TwitBird iPhone http://twitpic.com/1j1ogm"</t>
  </si>
  <si>
    <t>"tweetnetwork2
926
Creating a Twitter Follower Network for like minded followers to follow, follow me - i follow back!
#TwitterFollowerNetwork: Frequently asked questions about WWW2010 conference http://tynie.net/u31a7/"</t>
  </si>
  <si>
    <t>"SamPolanco
219
NuYo-bred - Hispanic Entrepreneur! E
RT googleresearch: #www2010 Vint Cerf giving tomorrow's opening keynote address: Bandwidth, Clouds and Things.. http://bit.ly/bfm9NV"</t>
  </si>
  <si>
    <t>"ashalynd_feed
145
The daily shares, likes et cetera of @ashalynd  (that is me), to unclog the main account a bit :)  Started 19/7/2009.Thanks to @jimbofin for the picture!
juansequeda: Consuming Linked Data by Machines #linkeddata #www2010 http://bit.ly/aySzcQ http://ff.im/-juinO"</t>
  </si>
  <si>
    <t>"garth8
7
PhD candidate at Swinburne University in Melbourne.
#www2010 highlight so far: churros. Oh, and T-B-L ;)"</t>
  </si>
  <si>
    <t>"Alandjvca
646
Negócios Baseados em Casa, Com ajuda da Internet , Empreendedor na Industria do bem estar e Marketing Mult-nivel , Forex  aprendiz)
Welcome to Consuming Linked Data tutorial WWW2010: http://bit.ly/cHPKqk"</t>
  </si>
  <si>
    <t>"stampatu
353
Il tuo service di stampa Online: piccoli, medi e grnadi formati. Calcola il preventivo costiamo meno di quanto pensi!
#slide Welcome to Consuming Linked Data tutorial WWW2010 http://goo.gl/fb/lkq0k"</t>
  </si>
  <si>
    <t>"artsfocus
444
I specialize in bringing the world of Arts and Designs to your home and making your life a little more comfortable
Road Journal: WWW2010 WS-REST Workshop: More generally, a practical model for visualizing and understanding archit... http://bit.ly/aXFllQ"</t>
  </si>
  <si>
    <t>"kumo555
21
自由活動中。 猫・特撮・Ｂ級映画・お芝居・落書き・聖飢魔Ⅱで自分は日々成り立ってます(笑)
@ONOBE_03 悪い男の子をとっちめるシーンがトラウマでしたwww2010年6月続編公開！"</t>
  </si>
  <si>
    <t>"WiWiWilder2010
59
WWW、すなわち『Wi! Wi! Wilder! 』。　『ワイ！ワイ！ワイルダー！』と読みます。2010年度はワイルダーだ！　その魅力をもっともっと伝えたい！　ということで、ここにWWW実行委員会が発足しました。
WWW2010参加演出家 @shibayukio の作・演出する公演がまもなく始まります。5/1〜2　ENBUゼミナール2009春期演劇コース卒業公演　柴幸男クラス『さよなら東京』　詳細はこちらから → http://bit.ly/bk4O4u"</t>
  </si>
  <si>
    <t>"BudezTopics
215
Bringing you all the latest topics from around the web!
WWW2010 http://www.budez.com/topics/2010/04/www2010/"</t>
  </si>
  <si>
    <t>"onion_soup
1224
http://tinyurl.com/ldzmog 
WWW2010 – Raleigh
(WWW2010.ORG)"</t>
  </si>
  <si>
    <t>"nuraini
497
just ordinary woman
Pecah Telor di WWW2010: http://wp.me/p1W56-cJ"</t>
  </si>
  <si>
    <t>"kids6
257
hentai news bot
... 一般人ってところがまた凄い。(しかも、ほとんど未成年w) 今、このCMできる女優さんがどれだけいるか… 時代って変わるというか、自主規制ウザイ。 以上。 エロトラバできない設定にしてやったwww 2010.04.27（T... http://bit.ly/d0W8nI"</t>
  </si>
  <si>
    <t>"net_fjcapeletto
292
RSS from Fernando Capeletto netgroup works activities, I follow to keep up to date with my nets &amp; co-workers. My own content is in @fjcapeletto , Follow me 1st
#slideshare The wisdom in Tweetonomies:  presented at semantic search workshop at #www2010 http://bit.ly/ccZFoj"</t>
  </si>
  <si>
    <t>"gutenbyte
3882
Gutenbyte in Hamburg und Lüneburg - macht klare, intuitive und konforme Webseiten. Gutenbyte - makes clear, intuitive and compliant websites.
ID-Blog | Erster Bericht von der Web-Konferenz WWW2010 in Raleigh ...: Log in •Contact • Druckversion. Posts... http://tinyurl.com/2w46lr4"</t>
  </si>
  <si>
    <t>"twtroid
1902
Any beginner can pick it up, immediately, start driving traffic within 24 hours and see profit in a few days.
Research: Understanding How Twitter is Used to Widely Spread ...: Today, as the WWW2010 Conference begins ... http://bit.ly/aTFATL #twitter"</t>
  </si>
  <si>
    <t>"MatthewLiberty
4605
Be relentless in all you do, all that you need is in YOU. THINK BIG!!!
WWW2010 http://bit.ly/dhijtu  #internet"</t>
  </si>
  <si>
    <t>"dennyptravel
149
Travel with the best and forget about the rest - specializing in the Caribbean
Order your WWW2010 Logo Hats now: http://www.dennyp.com/www/"</t>
  </si>
  <si>
    <t>"ted_drake
48
A Bay Area Yahoo!
My latest SlideShare upload : Open Source Search Tools for www2010 conference http://slidesha.re/cxQ4Wg #www2010 #search #ydn"</t>
  </si>
  <si>
    <t>"james_draper
88
NC State Employee. Tennis Pro. Semi Grad Student. Landed Aristocrat. Love Learning and Travel.
Neat! Raleigh hosts World Wide Web Conference this week. http://ow.ly/1Dk1g #www2010"</t>
  </si>
  <si>
    <t>"BeingDisruptive
2050
Tweeting about science, tech and general stuff, with a bit of disruption thrown in.
Search Work a Focus of WWW2010 - Microsoft http://bit.ly/aecG6e #tech"</t>
  </si>
  <si>
    <t>VertexPolarAngleDetails▓False	False	0	0	0	359	False	False▓VertexColorDetails▓False	False	0	10	Red	Green	False	False▓VertexLabelFillColorDetails▓False	False	0	10	Red	Green	False	False▓VertexVisibilitySourceColumnName▓▓VertexLabelSourceColumnName▓Vertex▓VertexAlphaSourceColumnName▓Followers▓EdgeColorDetails▓False	False	0	10	Red	Green	False	False▓VertexPolarRSourceColumnName▓▓EdgeAlphaSourceColumnName▓▓EdgeVisibilitySourceColumnName▓▓VertexYDetails▓False	False	0	0	0	9999	False	False▓VertexRadiusSourceColumnName▓Followers▓EdgeAlphaDetails▓False	False	0	100	10	100	False	False▓VertexPolarAngleSourceColumnName▓▓VertexShapeSourceColumnName▓▓EdgeWidthSourceColumnName▓Edge Weight▓VertexXSourceColumnName▓▓VertexLayoutOrderSourceColumnName▓Followers▓VertexXDetails▓False	False	0	0	0	9999	False	False▓EdgeWidthDetails▓False	False	1	10	1	10	False	False▓VertexAlphaDetails▓False	False	0	0	100	66	False	False▓VertexColorSourceColumnName▓▓EdgeLabelSourceColumnName▓▓VertexYSourceColumnName▓▓VertexShapeDetails▓GreaterThan	0	Sphere	▓VertexVisibilityDetails▓GreaterThan	0	1	0▓VertexLayoutOrderDetails▓False	False	0	0	1	9999	False	False▓VertexLabelFillColorSourceColumnName▓▓VertexToolTipSourceColumnName▓Tooltip concatenated▓EdgeVisibilityDetails▓GreaterThan	0	1	0▓EdgeColorSourceColumnName▓▓VertexPolarRDetails▓False	False	0	0	0	1	False	False▓VertexRadiusDetails▓False	False	0	0	2	10	True	False</t>
  </si>
</sst>
</file>

<file path=xl/styles.xml><?xml version="1.0" encoding="utf-8"?>
<styleSheet xmlns="http://schemas.openxmlformats.org/spreadsheetml/2006/main">
  <numFmts count="4">
    <numFmt numFmtId="164" formatCode="0.0"/>
    <numFmt numFmtId="165" formatCode="#,##0.0"/>
    <numFmt numFmtId="166" formatCode="#,##0.000"/>
    <numFmt numFmtId="167" formatCode="0.000"/>
  </numFmts>
  <fonts count="10">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charset val="1"/>
    </font>
    <font>
      <sz val="11"/>
      <color theme="1"/>
      <name val="Calibri"/>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s>
  <cellStyleXfs count="9">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cellStyleXfs>
  <cellXfs count="80">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1" fontId="0" fillId="0" borderId="0" xfId="0" applyNumberFormat="1" applyBorder="1"/>
    <xf numFmtId="0" fontId="0" fillId="0" borderId="0" xfId="0" applyAlignment="1">
      <alignment wrapText="1"/>
    </xf>
    <xf numFmtId="0" fontId="0" fillId="2" borderId="1" xfId="1" applyNumberFormat="1" applyFont="1"/>
    <xf numFmtId="0" fontId="0" fillId="0" borderId="0" xfId="2" applyNumberFormat="1" applyFont="1"/>
    <xf numFmtId="49" fontId="0" fillId="0" borderId="0" xfId="3" applyNumberFormat="1" applyFont="1"/>
    <xf numFmtId="0" fontId="0" fillId="5" borderId="1" xfId="4" applyNumberFormat="1" applyFont="1"/>
    <xf numFmtId="164" fontId="0" fillId="5" borderId="1" xfId="4" applyNumberFormat="1" applyFont="1"/>
    <xf numFmtId="1" fontId="0" fillId="5" borderId="1" xfId="4" applyNumberFormat="1" applyFont="1"/>
    <xf numFmtId="164" fontId="0" fillId="3" borderId="1" xfId="7" applyNumberFormat="1" applyFont="1"/>
    <xf numFmtId="165" fontId="0" fillId="3" borderId="1" xfId="7" applyNumberFormat="1" applyFont="1"/>
    <xf numFmtId="0" fontId="0" fillId="3" borderId="1" xfId="7" applyNumberFormat="1" applyFont="1"/>
    <xf numFmtId="166" fontId="0" fillId="3" borderId="1" xfId="7" applyNumberFormat="1" applyFont="1"/>
    <xf numFmtId="49" fontId="6" fillId="6" borderId="1" xfId="6" applyNumberFormat="1"/>
    <xf numFmtId="0"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2"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0" fontId="9" fillId="5" borderId="1" xfId="4" applyNumberFormat="1" applyFont="1"/>
    <xf numFmtId="0" fontId="0" fillId="0" borderId="0" xfId="0" applyFill="1"/>
    <xf numFmtId="1" fontId="5" fillId="4" borderId="1" xfId="5" applyNumberFormat="1" applyAlignment="1"/>
    <xf numFmtId="167" fontId="5" fillId="4" borderId="1" xfId="5" applyNumberFormat="1" applyAlignment="1"/>
    <xf numFmtId="49" fontId="0" fillId="0" borderId="0" xfId="3" applyNumberFormat="1" applyFont="1" applyBorder="1"/>
    <xf numFmtId="0" fontId="0" fillId="5" borderId="8" xfId="4" applyNumberFormat="1" applyFont="1" applyBorder="1"/>
    <xf numFmtId="164" fontId="0" fillId="5" borderId="8" xfId="4" applyNumberFormat="1" applyFont="1" applyBorder="1"/>
    <xf numFmtId="1" fontId="0" fillId="5" borderId="8" xfId="4" applyNumberFormat="1" applyFont="1" applyBorder="1"/>
    <xf numFmtId="49" fontId="6" fillId="6" borderId="8" xfId="6" applyNumberFormat="1" applyBorder="1"/>
    <xf numFmtId="0" fontId="6" fillId="6" borderId="8" xfId="6" applyNumberFormat="1" applyBorder="1"/>
    <xf numFmtId="164" fontId="0" fillId="3" borderId="8" xfId="7" applyNumberFormat="1" applyFont="1" applyBorder="1"/>
    <xf numFmtId="165" fontId="0" fillId="3" borderId="8" xfId="7" applyNumberFormat="1" applyFont="1" applyBorder="1"/>
    <xf numFmtId="0" fontId="0" fillId="3" borderId="8" xfId="7" applyNumberFormat="1" applyFont="1" applyBorder="1"/>
    <xf numFmtId="166" fontId="0" fillId="3" borderId="8" xfId="7" applyNumberFormat="1" applyFont="1" applyBorder="1"/>
    <xf numFmtId="0" fontId="0" fillId="2" borderId="8" xfId="1" applyNumberFormat="1" applyFont="1" applyBorder="1"/>
    <xf numFmtId="0" fontId="0" fillId="0" borderId="0" xfId="2" applyNumberFormat="1" applyFont="1" applyBorder="1"/>
    <xf numFmtId="49" fontId="6" fillId="6" borderId="1" xfId="6" applyNumberFormat="1" applyAlignment="1">
      <alignment wrapText="1"/>
    </xf>
    <xf numFmtId="0" fontId="5" fillId="5" borderId="1" xfId="8" applyNumberFormat="1" applyAlignment="1"/>
    <xf numFmtId="3" fontId="5" fillId="4" borderId="1" xfId="5" applyNumberFormat="1" applyAlignment="1"/>
    <xf numFmtId="49" fontId="6" fillId="6" borderId="0" xfId="6" applyNumberFormat="1" applyBorder="1"/>
    <xf numFmtId="0" fontId="0" fillId="4" borderId="0" xfId="5" applyNumberFormat="1" applyFont="1" applyBorder="1"/>
    <xf numFmtId="49" fontId="6" fillId="6" borderId="8" xfId="6" applyNumberFormat="1" applyBorder="1" applyAlignment="1">
      <alignment wrapText="1"/>
    </xf>
  </cellXfs>
  <cellStyles count="9">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71">
    <dxf>
      <numFmt numFmtId="0" formatCode="General"/>
    </dxf>
    <dxf>
      <numFmt numFmtId="30" formatCode="@"/>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dxf>
    <dxf>
      <numFmt numFmtId="0" formatCode="General"/>
      <border outline="0">
        <left style="thin">
          <color theme="0"/>
        </lef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numFmt numFmtId="30" formatCode="@"/>
    </dxf>
    <dxf>
      <numFmt numFmtId="30" formatCode="@"/>
    </dxf>
    <dxf>
      <numFmt numFmtId="30" formatCode="@"/>
    </dxf>
    <dxf>
      <numFmt numFmtId="30" formatCode="@"/>
    </dxf>
    <dxf>
      <numFmt numFmtId="0" formatCode="General"/>
    </dxf>
    <dxf>
      <numFmt numFmtId="0" formatCode="General"/>
    </dxf>
    <dxf>
      <numFmt numFmtId="30" formatCode="@"/>
    </dxf>
    <dxf>
      <numFmt numFmtId="0" formatCode="General"/>
    </dxf>
    <dxf>
      <numFmt numFmtId="0" formatCode="General"/>
    </dxf>
    <dxf>
      <numFmt numFmtId="0" formatCode="General"/>
    </dxf>
    <dxf>
      <numFmt numFmtId="166" formatCode="#,##0.000"/>
    </dxf>
    <dxf>
      <numFmt numFmtId="166" formatCode="#,##0.000"/>
    </dxf>
    <dxf>
      <numFmt numFmtId="0" formatCode="General"/>
    </dxf>
    <dxf>
      <numFmt numFmtId="165" formatCode="#,##0.0"/>
    </dxf>
    <dxf>
      <numFmt numFmtId="165" formatCode="#,##0.0"/>
    </dxf>
    <dxf>
      <numFmt numFmtId="164" formatCode="0.0"/>
    </dxf>
    <dxf>
      <numFmt numFmtId="30" formatCode="@"/>
    </dxf>
    <dxf>
      <numFmt numFmtId="0" formatCode="General"/>
    </dxf>
    <dxf>
      <numFmt numFmtId="0" formatCode="General"/>
    </dxf>
    <dxf>
      <numFmt numFmtId="30" formatCode="@"/>
    </dxf>
    <dxf>
      <numFmt numFmtId="0" formatCode="General"/>
    </dxf>
    <dxf>
      <numFmt numFmtId="0" formatCode="General"/>
    </dxf>
    <dxf>
      <numFmt numFmtId="1" formatCode="0"/>
    </dxf>
    <dxf>
      <numFmt numFmtId="164" formatCode="0.0"/>
    </dxf>
    <dxf>
      <numFmt numFmtId="0" formatCode="General"/>
    </dxf>
    <dxf>
      <numFmt numFmtId="30" formatCode="@"/>
    </dxf>
    <dxf>
      <numFmt numFmtId="30" formatCode="@"/>
    </dxf>
    <dxf>
      <numFmt numFmtId="30" formatCode="@"/>
      <alignment horizontal="general" vertical="bottom" textRotation="0" wrapText="1" indent="0" relativeIndent="255" justifyLastLine="0" shrinkToFit="0" mergeCell="0" readingOrder="0"/>
    </dxf>
    <dxf>
      <numFmt numFmtId="0" formatCode="General"/>
    </dxf>
    <dxf>
      <numFmt numFmtId="0" formatCode="General"/>
    </dxf>
    <dxf>
      <numFmt numFmtId="0" formatCode="General"/>
    </dxf>
    <dxf>
      <numFmt numFmtId="30" formatCode="@"/>
    </dxf>
    <dxf>
      <numFmt numFmtId="0" formatCode="General"/>
    </dxf>
    <dxf>
      <numFmt numFmtId="1" formatCode="0"/>
    </dxf>
    <dxf>
      <font>
        <b val="0"/>
        <i val="0"/>
        <strike val="0"/>
        <condense val="0"/>
        <extend val="0"/>
        <outline val="0"/>
        <shadow val="0"/>
        <u val="none"/>
        <vertAlign val="baseline"/>
        <sz val="11"/>
        <color theme="1"/>
        <name val="Calibri"/>
        <scheme val="minor"/>
      </font>
      <numFmt numFmtId="0" formatCode="General"/>
    </dxf>
    <dxf>
      <numFmt numFmtId="164" formatCode="0.0"/>
    </dxf>
    <dxf>
      <numFmt numFmtId="0" formatCode="General"/>
    </dxf>
    <dxf>
      <numFmt numFmtId="30" formatCode="@"/>
    </dxf>
    <dxf>
      <numFmt numFmtId="30" formatCode="@"/>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70"/>
    </tableStyle>
  </tableStyle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Metrics'!$F$2</c:f>
              <c:strCache>
                <c:ptCount val="1"/>
                <c:pt idx="0">
                  <c:v>0</c:v>
                </c:pt>
              </c:strCache>
            </c:strRef>
          </c:tx>
          <c:spPr>
            <a:solidFill>
              <a:schemeClr val="accent1"/>
            </a:solidFill>
          </c:spPr>
          <c:cat>
            <c:numRef>
              <c:f>'Overall Metrics'!$E$2:$E$45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Metrics'!$F$2:$F$45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gapWidth val="0"/>
        <c:axId val="218739072"/>
        <c:axId val="218740992"/>
      </c:barChart>
      <c:catAx>
        <c:axId val="218739072"/>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title>
        <c:numFmt formatCode="#,##0.00" sourceLinked="1"/>
        <c:tickLblPos val="none"/>
        <c:crossAx val="218740992"/>
        <c:crosses val="autoZero"/>
        <c:auto val="1"/>
        <c:lblAlgn val="ctr"/>
        <c:lblOffset val="100"/>
      </c:catAx>
      <c:valAx>
        <c:axId val="218740992"/>
        <c:scaling>
          <c:orientation val="minMax"/>
        </c:scaling>
        <c:axPos val="l"/>
        <c:majorGridlines/>
        <c:title>
          <c:tx>
            <c:rich>
              <a:bodyPr rot="-5400000" vert="horz"/>
              <a:lstStyle/>
              <a:p>
                <a:pPr>
                  <a:defRPr/>
                </a:pPr>
                <a:r>
                  <a:rPr lang="en-US"/>
                  <a:t>Frequency</a:t>
                </a:r>
              </a:p>
            </c:rich>
          </c:tx>
        </c:title>
        <c:numFmt formatCode="General" sourceLinked="1"/>
        <c:tickLblPos val="nextTo"/>
        <c:crossAx val="218739072"/>
        <c:crosses val="autoZero"/>
        <c:crossBetween val="between"/>
      </c:valAx>
    </c:plotArea>
  </c:chart>
  <c:printSettings>
    <c:headerFooter/>
    <c:pageMargins b="0.75000000000000644" l="0.70000000000000062" r="0.70000000000000062" t="0.750000000000006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Metrics'!$H$2</c:f>
              <c:strCache>
                <c:ptCount val="1"/>
                <c:pt idx="0">
                  <c:v>196</c:v>
                </c:pt>
              </c:strCache>
            </c:strRef>
          </c:tx>
          <c:spPr>
            <a:solidFill>
              <a:schemeClr val="accent1"/>
            </a:solidFill>
          </c:spPr>
          <c:cat>
            <c:numRef>
              <c:f>'Overall Metrics'!$G$2:$G$45</c:f>
              <c:numCache>
                <c:formatCode>#,##0.00</c:formatCode>
                <c:ptCount val="44"/>
                <c:pt idx="0">
                  <c:v>0</c:v>
                </c:pt>
                <c:pt idx="1">
                  <c:v>1.7674418604651163</c:v>
                </c:pt>
                <c:pt idx="2">
                  <c:v>3.5348837209302326</c:v>
                </c:pt>
                <c:pt idx="3">
                  <c:v>5.3023255813953494</c:v>
                </c:pt>
                <c:pt idx="4">
                  <c:v>7.0697674418604652</c:v>
                </c:pt>
                <c:pt idx="5">
                  <c:v>8.8372093023255811</c:v>
                </c:pt>
                <c:pt idx="6">
                  <c:v>10.604651162790697</c:v>
                </c:pt>
                <c:pt idx="7">
                  <c:v>12.372093023255813</c:v>
                </c:pt>
                <c:pt idx="8">
                  <c:v>14.139534883720929</c:v>
                </c:pt>
                <c:pt idx="9">
                  <c:v>15.906976744186045</c:v>
                </c:pt>
                <c:pt idx="10">
                  <c:v>17.674418604651162</c:v>
                </c:pt>
                <c:pt idx="11">
                  <c:v>19.441860465116278</c:v>
                </c:pt>
                <c:pt idx="12">
                  <c:v>21.209302325581394</c:v>
                </c:pt>
                <c:pt idx="13">
                  <c:v>22.97674418604651</c:v>
                </c:pt>
                <c:pt idx="14">
                  <c:v>24.744186046511626</c:v>
                </c:pt>
                <c:pt idx="15">
                  <c:v>26.511627906976742</c:v>
                </c:pt>
                <c:pt idx="16">
                  <c:v>28.279069767441857</c:v>
                </c:pt>
                <c:pt idx="17">
                  <c:v>30.046511627906973</c:v>
                </c:pt>
                <c:pt idx="18">
                  <c:v>31.813953488372089</c:v>
                </c:pt>
                <c:pt idx="19">
                  <c:v>33.581395348837205</c:v>
                </c:pt>
                <c:pt idx="20">
                  <c:v>35.348837209302324</c:v>
                </c:pt>
                <c:pt idx="21">
                  <c:v>37.116279069767444</c:v>
                </c:pt>
                <c:pt idx="22">
                  <c:v>38.883720930232563</c:v>
                </c:pt>
                <c:pt idx="23">
                  <c:v>40.651162790697683</c:v>
                </c:pt>
                <c:pt idx="24">
                  <c:v>42.418604651162802</c:v>
                </c:pt>
                <c:pt idx="25">
                  <c:v>44.186046511627922</c:v>
                </c:pt>
                <c:pt idx="26">
                  <c:v>45.953488372093041</c:v>
                </c:pt>
                <c:pt idx="27">
                  <c:v>47.72093023255816</c:v>
                </c:pt>
                <c:pt idx="28">
                  <c:v>49.48837209302328</c:v>
                </c:pt>
                <c:pt idx="29">
                  <c:v>51.255813953488399</c:v>
                </c:pt>
                <c:pt idx="30">
                  <c:v>53.023255813953519</c:v>
                </c:pt>
                <c:pt idx="31">
                  <c:v>54.790697674418638</c:v>
                </c:pt>
                <c:pt idx="32">
                  <c:v>56.558139534883757</c:v>
                </c:pt>
                <c:pt idx="33">
                  <c:v>58.325581395348877</c:v>
                </c:pt>
                <c:pt idx="34">
                  <c:v>60.093023255813996</c:v>
                </c:pt>
                <c:pt idx="35">
                  <c:v>61.860465116279116</c:v>
                </c:pt>
                <c:pt idx="36">
                  <c:v>63.627906976744235</c:v>
                </c:pt>
                <c:pt idx="37">
                  <c:v>65.395348837209355</c:v>
                </c:pt>
                <c:pt idx="38">
                  <c:v>67.162790697674467</c:v>
                </c:pt>
                <c:pt idx="39">
                  <c:v>68.930232558139579</c:v>
                </c:pt>
                <c:pt idx="40">
                  <c:v>70.697674418604691</c:v>
                </c:pt>
                <c:pt idx="41">
                  <c:v>72.465116279069804</c:v>
                </c:pt>
                <c:pt idx="42">
                  <c:v>74.232558139534916</c:v>
                </c:pt>
                <c:pt idx="43">
                  <c:v>76</c:v>
                </c:pt>
              </c:numCache>
            </c:numRef>
          </c:cat>
          <c:val>
            <c:numRef>
              <c:f>'Overall Metrics'!$H$2:$H$45</c:f>
              <c:numCache>
                <c:formatCode>General</c:formatCode>
                <c:ptCount val="44"/>
                <c:pt idx="0">
                  <c:v>196</c:v>
                </c:pt>
                <c:pt idx="1">
                  <c:v>73</c:v>
                </c:pt>
                <c:pt idx="2">
                  <c:v>45</c:v>
                </c:pt>
                <c:pt idx="3">
                  <c:v>23</c:v>
                </c:pt>
                <c:pt idx="4">
                  <c:v>21</c:v>
                </c:pt>
                <c:pt idx="5">
                  <c:v>13</c:v>
                </c:pt>
                <c:pt idx="6">
                  <c:v>17</c:v>
                </c:pt>
                <c:pt idx="7">
                  <c:v>13</c:v>
                </c:pt>
                <c:pt idx="8">
                  <c:v>3</c:v>
                </c:pt>
                <c:pt idx="9">
                  <c:v>8</c:v>
                </c:pt>
                <c:pt idx="10">
                  <c:v>4</c:v>
                </c:pt>
                <c:pt idx="11">
                  <c:v>3</c:v>
                </c:pt>
                <c:pt idx="12">
                  <c:v>3</c:v>
                </c:pt>
                <c:pt idx="13">
                  <c:v>3</c:v>
                </c:pt>
                <c:pt idx="14">
                  <c:v>3</c:v>
                </c:pt>
                <c:pt idx="15">
                  <c:v>2</c:v>
                </c:pt>
                <c:pt idx="16">
                  <c:v>6</c:v>
                </c:pt>
                <c:pt idx="17">
                  <c:v>3</c:v>
                </c:pt>
                <c:pt idx="18">
                  <c:v>1</c:v>
                </c:pt>
                <c:pt idx="19">
                  <c:v>0</c:v>
                </c:pt>
                <c:pt idx="20">
                  <c:v>2</c:v>
                </c:pt>
                <c:pt idx="21">
                  <c:v>0</c:v>
                </c:pt>
                <c:pt idx="22">
                  <c:v>0</c:v>
                </c:pt>
                <c:pt idx="23">
                  <c:v>1</c:v>
                </c:pt>
                <c:pt idx="24">
                  <c:v>2</c:v>
                </c:pt>
                <c:pt idx="25">
                  <c:v>0</c:v>
                </c:pt>
                <c:pt idx="26">
                  <c:v>1</c:v>
                </c:pt>
                <c:pt idx="27">
                  <c:v>2</c:v>
                </c:pt>
                <c:pt idx="28">
                  <c:v>2</c:v>
                </c:pt>
                <c:pt idx="29">
                  <c:v>0</c:v>
                </c:pt>
                <c:pt idx="30">
                  <c:v>1</c:v>
                </c:pt>
                <c:pt idx="31">
                  <c:v>0</c:v>
                </c:pt>
                <c:pt idx="32">
                  <c:v>0</c:v>
                </c:pt>
                <c:pt idx="33">
                  <c:v>1</c:v>
                </c:pt>
                <c:pt idx="34">
                  <c:v>0</c:v>
                </c:pt>
                <c:pt idx="35">
                  <c:v>1</c:v>
                </c:pt>
                <c:pt idx="36">
                  <c:v>0</c:v>
                </c:pt>
                <c:pt idx="37">
                  <c:v>0</c:v>
                </c:pt>
                <c:pt idx="38">
                  <c:v>0</c:v>
                </c:pt>
                <c:pt idx="39">
                  <c:v>0</c:v>
                </c:pt>
                <c:pt idx="40">
                  <c:v>1</c:v>
                </c:pt>
                <c:pt idx="41">
                  <c:v>0</c:v>
                </c:pt>
                <c:pt idx="42">
                  <c:v>0</c:v>
                </c:pt>
                <c:pt idx="43">
                  <c:v>1</c:v>
                </c:pt>
              </c:numCache>
            </c:numRef>
          </c:val>
        </c:ser>
        <c:gapWidth val="0"/>
        <c:axId val="218757376"/>
        <c:axId val="219820416"/>
      </c:barChart>
      <c:catAx>
        <c:axId val="218757376"/>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title>
        <c:numFmt formatCode="#,##0.00" sourceLinked="1"/>
        <c:tickLblPos val="none"/>
        <c:crossAx val="219820416"/>
        <c:crosses val="autoZero"/>
        <c:auto val="1"/>
        <c:lblAlgn val="ctr"/>
        <c:lblOffset val="100"/>
      </c:catAx>
      <c:valAx>
        <c:axId val="219820416"/>
        <c:scaling>
          <c:orientation val="minMax"/>
        </c:scaling>
        <c:axPos val="l"/>
        <c:majorGridlines/>
        <c:title>
          <c:tx>
            <c:rich>
              <a:bodyPr rot="-5400000" vert="horz"/>
              <a:lstStyle/>
              <a:p>
                <a:pPr>
                  <a:defRPr/>
                </a:pPr>
                <a:r>
                  <a:rPr lang="en-US"/>
                  <a:t>Frequency</a:t>
                </a:r>
              </a:p>
            </c:rich>
          </c:tx>
        </c:title>
        <c:numFmt formatCode="General" sourceLinked="1"/>
        <c:tickLblPos val="nextTo"/>
        <c:crossAx val="218757376"/>
        <c:crosses val="autoZero"/>
        <c:crossBetween val="between"/>
      </c:valAx>
    </c:plotArea>
  </c:chart>
  <c:printSettings>
    <c:headerFooter/>
    <c:pageMargins b="0.75000000000000666" l="0.70000000000000062" r="0.70000000000000062" t="0.750000000000006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Metrics'!$J$2</c:f>
              <c:strCache>
                <c:ptCount val="1"/>
                <c:pt idx="0">
                  <c:v>196</c:v>
                </c:pt>
              </c:strCache>
            </c:strRef>
          </c:tx>
          <c:spPr>
            <a:solidFill>
              <a:schemeClr val="accent1"/>
            </a:solidFill>
          </c:spPr>
          <c:cat>
            <c:numRef>
              <c:f>'Overall Metrics'!$I$2:$I$45</c:f>
              <c:numCache>
                <c:formatCode>#,##0.00</c:formatCode>
                <c:ptCount val="44"/>
                <c:pt idx="0">
                  <c:v>0</c:v>
                </c:pt>
                <c:pt idx="1">
                  <c:v>2.6046511627906979</c:v>
                </c:pt>
                <c:pt idx="2">
                  <c:v>5.2093023255813957</c:v>
                </c:pt>
                <c:pt idx="3">
                  <c:v>7.8139534883720936</c:v>
                </c:pt>
                <c:pt idx="4">
                  <c:v>10.418604651162791</c:v>
                </c:pt>
                <c:pt idx="5">
                  <c:v>13.02325581395349</c:v>
                </c:pt>
                <c:pt idx="6">
                  <c:v>15.627906976744189</c:v>
                </c:pt>
                <c:pt idx="7">
                  <c:v>18.232558139534888</c:v>
                </c:pt>
                <c:pt idx="8">
                  <c:v>20.837209302325586</c:v>
                </c:pt>
                <c:pt idx="9">
                  <c:v>23.441860465116285</c:v>
                </c:pt>
                <c:pt idx="10">
                  <c:v>26.046511627906984</c:v>
                </c:pt>
                <c:pt idx="11">
                  <c:v>28.651162790697683</c:v>
                </c:pt>
                <c:pt idx="12">
                  <c:v>31.255813953488381</c:v>
                </c:pt>
                <c:pt idx="13">
                  <c:v>33.86046511627908</c:v>
                </c:pt>
                <c:pt idx="14">
                  <c:v>36.465116279069775</c:v>
                </c:pt>
                <c:pt idx="15">
                  <c:v>39.069767441860471</c:v>
                </c:pt>
                <c:pt idx="16">
                  <c:v>41.674418604651166</c:v>
                </c:pt>
                <c:pt idx="17">
                  <c:v>44.279069767441861</c:v>
                </c:pt>
                <c:pt idx="18">
                  <c:v>46.883720930232556</c:v>
                </c:pt>
                <c:pt idx="19">
                  <c:v>49.488372093023251</c:v>
                </c:pt>
                <c:pt idx="20">
                  <c:v>52.093023255813947</c:v>
                </c:pt>
                <c:pt idx="21">
                  <c:v>54.697674418604642</c:v>
                </c:pt>
                <c:pt idx="22">
                  <c:v>57.302325581395337</c:v>
                </c:pt>
                <c:pt idx="23">
                  <c:v>59.906976744186032</c:v>
                </c:pt>
                <c:pt idx="24">
                  <c:v>62.511627906976727</c:v>
                </c:pt>
                <c:pt idx="25">
                  <c:v>65.11627906976743</c:v>
                </c:pt>
                <c:pt idx="26">
                  <c:v>67.720930232558132</c:v>
                </c:pt>
                <c:pt idx="27">
                  <c:v>70.325581395348834</c:v>
                </c:pt>
                <c:pt idx="28">
                  <c:v>72.930232558139537</c:v>
                </c:pt>
                <c:pt idx="29">
                  <c:v>75.534883720930239</c:v>
                </c:pt>
                <c:pt idx="30">
                  <c:v>78.139534883720941</c:v>
                </c:pt>
                <c:pt idx="31">
                  <c:v>80.744186046511643</c:v>
                </c:pt>
                <c:pt idx="32">
                  <c:v>83.348837209302346</c:v>
                </c:pt>
                <c:pt idx="33">
                  <c:v>85.953488372093048</c:v>
                </c:pt>
                <c:pt idx="34">
                  <c:v>88.55813953488375</c:v>
                </c:pt>
                <c:pt idx="35">
                  <c:v>91.162790697674453</c:v>
                </c:pt>
                <c:pt idx="36">
                  <c:v>93.767441860465155</c:v>
                </c:pt>
                <c:pt idx="37">
                  <c:v>96.372093023255857</c:v>
                </c:pt>
                <c:pt idx="38">
                  <c:v>98.97674418604656</c:v>
                </c:pt>
                <c:pt idx="39">
                  <c:v>101.58139534883726</c:v>
                </c:pt>
                <c:pt idx="40">
                  <c:v>104.18604651162796</c:v>
                </c:pt>
                <c:pt idx="41">
                  <c:v>106.79069767441867</c:v>
                </c:pt>
                <c:pt idx="42">
                  <c:v>109.39534883720937</c:v>
                </c:pt>
                <c:pt idx="43">
                  <c:v>112</c:v>
                </c:pt>
              </c:numCache>
            </c:numRef>
          </c:cat>
          <c:val>
            <c:numRef>
              <c:f>'Overall Metrics'!$J$2:$J$45</c:f>
              <c:numCache>
                <c:formatCode>General</c:formatCode>
                <c:ptCount val="44"/>
                <c:pt idx="0">
                  <c:v>196</c:v>
                </c:pt>
                <c:pt idx="1">
                  <c:v>83</c:v>
                </c:pt>
                <c:pt idx="2">
                  <c:v>49</c:v>
                </c:pt>
                <c:pt idx="3">
                  <c:v>44</c:v>
                </c:pt>
                <c:pt idx="4">
                  <c:v>25</c:v>
                </c:pt>
                <c:pt idx="5">
                  <c:v>13</c:v>
                </c:pt>
                <c:pt idx="6">
                  <c:v>15</c:v>
                </c:pt>
                <c:pt idx="7">
                  <c:v>4</c:v>
                </c:pt>
                <c:pt idx="8">
                  <c:v>6</c:v>
                </c:pt>
                <c:pt idx="9">
                  <c:v>5</c:v>
                </c:pt>
                <c:pt idx="10">
                  <c:v>4</c:v>
                </c:pt>
                <c:pt idx="11">
                  <c:v>3</c:v>
                </c:pt>
                <c:pt idx="12">
                  <c:v>1</c:v>
                </c:pt>
                <c:pt idx="13">
                  <c:v>2</c:v>
                </c:pt>
                <c:pt idx="14">
                  <c:v>2</c:v>
                </c:pt>
                <c:pt idx="15">
                  <c:v>0</c:v>
                </c:pt>
                <c:pt idx="16">
                  <c:v>0</c:v>
                </c:pt>
                <c:pt idx="17">
                  <c:v>0</c:v>
                </c:pt>
                <c:pt idx="18">
                  <c:v>1</c:v>
                </c:pt>
                <c:pt idx="19">
                  <c:v>0</c:v>
                </c:pt>
                <c:pt idx="20">
                  <c:v>0</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19840896"/>
        <c:axId val="219842816"/>
      </c:barChart>
      <c:catAx>
        <c:axId val="219840896"/>
        <c:scaling>
          <c:orientation val="minMax"/>
        </c:scaling>
        <c:delete val="1"/>
        <c:axPos val="b"/>
        <c:title>
          <c:tx>
            <c:rich>
              <a:bodyPr/>
              <a:lstStyle/>
              <a:p>
                <a:pPr>
                  <a:defRPr/>
                </a:pPr>
                <a:r>
                  <a:rPr lang="en-US"/>
                  <a:t>Out-Degree</a:t>
                </a:r>
              </a:p>
            </c:rich>
          </c:tx>
          <c:layout>
            <c:manualLayout>
              <c:xMode val="edge"/>
              <c:yMode val="edge"/>
              <c:x val="0.41379516818709683"/>
              <c:y val="0.8089889086444888"/>
            </c:manualLayout>
          </c:layout>
        </c:title>
        <c:numFmt formatCode="#,##0.00" sourceLinked="1"/>
        <c:tickLblPos val="none"/>
        <c:crossAx val="219842816"/>
        <c:crosses val="autoZero"/>
        <c:auto val="1"/>
        <c:lblAlgn val="ctr"/>
        <c:lblOffset val="100"/>
      </c:catAx>
      <c:valAx>
        <c:axId val="219842816"/>
        <c:scaling>
          <c:orientation val="minMax"/>
        </c:scaling>
        <c:axPos val="l"/>
        <c:majorGridlines/>
        <c:title>
          <c:tx>
            <c:rich>
              <a:bodyPr rot="-5400000" vert="horz"/>
              <a:lstStyle/>
              <a:p>
                <a:pPr>
                  <a:defRPr/>
                </a:pPr>
                <a:r>
                  <a:rPr lang="en-US"/>
                  <a:t>Frequency</a:t>
                </a:r>
              </a:p>
            </c:rich>
          </c:tx>
        </c:title>
        <c:numFmt formatCode="General" sourceLinked="1"/>
        <c:tickLblPos val="nextTo"/>
        <c:crossAx val="219840896"/>
        <c:crosses val="autoZero"/>
        <c:crossBetween val="between"/>
      </c:valAx>
    </c:plotArea>
  </c:chart>
  <c:printSettings>
    <c:headerFooter/>
    <c:pageMargins b="0.75000000000000666" l="0.70000000000000062" r="0.70000000000000062" t="0.750000000000006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Metrics'!$L$2</c:f>
              <c:strCache>
                <c:ptCount val="1"/>
                <c:pt idx="0">
                  <c:v>388</c:v>
                </c:pt>
              </c:strCache>
            </c:strRef>
          </c:tx>
          <c:spPr>
            <a:solidFill>
              <a:schemeClr val="accent1"/>
            </a:solidFill>
          </c:spPr>
          <c:cat>
            <c:numRef>
              <c:f>'Overall Metrics'!$K$2:$K$45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Metrics'!$L$2:$L$45</c:f>
              <c:numCache>
                <c:formatCode>General</c:formatCode>
                <c:ptCount val="44"/>
                <c:pt idx="0">
                  <c:v>388</c:v>
                </c:pt>
                <c:pt idx="1">
                  <c:v>33</c:v>
                </c:pt>
                <c:pt idx="2">
                  <c:v>14</c:v>
                </c:pt>
                <c:pt idx="3">
                  <c:v>4</c:v>
                </c:pt>
                <c:pt idx="4">
                  <c:v>4</c:v>
                </c:pt>
                <c:pt idx="5">
                  <c:v>4</c:v>
                </c:pt>
                <c:pt idx="6">
                  <c:v>2</c:v>
                </c:pt>
                <c:pt idx="7">
                  <c:v>1</c:v>
                </c:pt>
                <c:pt idx="8">
                  <c:v>2</c:v>
                </c:pt>
                <c:pt idx="9">
                  <c:v>0</c:v>
                </c:pt>
                <c:pt idx="10">
                  <c:v>1</c:v>
                </c:pt>
                <c:pt idx="11">
                  <c:v>0</c:v>
                </c:pt>
                <c:pt idx="12">
                  <c:v>0</c:v>
                </c:pt>
                <c:pt idx="13">
                  <c:v>0</c:v>
                </c:pt>
                <c:pt idx="14">
                  <c:v>0</c:v>
                </c:pt>
                <c:pt idx="15">
                  <c:v>0</c:v>
                </c:pt>
                <c:pt idx="16">
                  <c:v>0</c:v>
                </c:pt>
                <c:pt idx="17">
                  <c:v>1</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19867392"/>
        <c:axId val="220209536"/>
      </c:barChart>
      <c:catAx>
        <c:axId val="219867392"/>
        <c:scaling>
          <c:orientation val="minMax"/>
        </c:scaling>
        <c:delete val="1"/>
        <c:axPos val="b"/>
        <c:title>
          <c:tx>
            <c:rich>
              <a:bodyPr/>
              <a:lstStyle/>
              <a:p>
                <a:pPr>
                  <a:defRPr/>
                </a:pPr>
                <a:r>
                  <a:rPr lang="en-US"/>
                  <a:t>Betweenness Centrality</a:t>
                </a:r>
              </a:p>
            </c:rich>
          </c:tx>
          <c:layout>
            <c:manualLayout>
              <c:xMode val="edge"/>
              <c:yMode val="edge"/>
              <c:x val="0.32728710116055093"/>
              <c:y val="0.82619320971975252"/>
            </c:manualLayout>
          </c:layout>
        </c:title>
        <c:numFmt formatCode="#,##0.00" sourceLinked="1"/>
        <c:tickLblPos val="none"/>
        <c:crossAx val="220209536"/>
        <c:crosses val="autoZero"/>
        <c:auto val="1"/>
        <c:lblAlgn val="ctr"/>
        <c:lblOffset val="100"/>
      </c:catAx>
      <c:valAx>
        <c:axId val="220209536"/>
        <c:scaling>
          <c:orientation val="minMax"/>
        </c:scaling>
        <c:axPos val="l"/>
        <c:majorGridlines/>
        <c:title>
          <c:tx>
            <c:rich>
              <a:bodyPr rot="-5400000" vert="horz"/>
              <a:lstStyle/>
              <a:p>
                <a:pPr>
                  <a:defRPr/>
                </a:pPr>
                <a:r>
                  <a:rPr lang="en-US"/>
                  <a:t>Frequency</a:t>
                </a:r>
              </a:p>
            </c:rich>
          </c:tx>
        </c:title>
        <c:numFmt formatCode="General" sourceLinked="1"/>
        <c:tickLblPos val="nextTo"/>
        <c:crossAx val="219867392"/>
        <c:crosses val="autoZero"/>
        <c:crossBetween val="between"/>
      </c:valAx>
    </c:plotArea>
  </c:chart>
  <c:printSettings>
    <c:headerFooter/>
    <c:pageMargins b="0.75000000000000666" l="0.70000000000000062" r="0.70000000000000062" t="0.750000000000006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Metrics'!$N$2</c:f>
              <c:strCache>
                <c:ptCount val="1"/>
                <c:pt idx="0">
                  <c:v>38</c:v>
                </c:pt>
              </c:strCache>
            </c:strRef>
          </c:tx>
          <c:spPr>
            <a:solidFill>
              <a:schemeClr val="accent1"/>
            </a:solidFill>
          </c:spPr>
          <c:cat>
            <c:numRef>
              <c:f>'Overall Metrics'!$M$2:$M$45</c:f>
              <c:numCache>
                <c:formatCode>#,##0.00</c:formatCode>
                <c:ptCount val="44"/>
                <c:pt idx="0">
                  <c:v>0</c:v>
                </c:pt>
                <c:pt idx="1">
                  <c:v>0.1238983339967021</c:v>
                </c:pt>
                <c:pt idx="2">
                  <c:v>0.24779666799340419</c:v>
                </c:pt>
                <c:pt idx="3">
                  <c:v>0.3716950019901063</c:v>
                </c:pt>
                <c:pt idx="4">
                  <c:v>0.49559333598680838</c:v>
                </c:pt>
                <c:pt idx="5">
                  <c:v>0.61949166998351046</c:v>
                </c:pt>
                <c:pt idx="6">
                  <c:v>0.7433900039802126</c:v>
                </c:pt>
                <c:pt idx="7">
                  <c:v>0.86728833797691474</c:v>
                </c:pt>
                <c:pt idx="8">
                  <c:v>0.99118667197361687</c:v>
                </c:pt>
                <c:pt idx="9">
                  <c:v>1.115085005970319</c:v>
                </c:pt>
                <c:pt idx="10">
                  <c:v>1.2389833399670211</c:v>
                </c:pt>
                <c:pt idx="11">
                  <c:v>1.3628816739637233</c:v>
                </c:pt>
                <c:pt idx="12">
                  <c:v>1.4867800079604254</c:v>
                </c:pt>
                <c:pt idx="13">
                  <c:v>1.6106783419571276</c:v>
                </c:pt>
                <c:pt idx="14">
                  <c:v>1.7345766759538297</c:v>
                </c:pt>
                <c:pt idx="15">
                  <c:v>1.8584750099505318</c:v>
                </c:pt>
                <c:pt idx="16">
                  <c:v>1.982373343947234</c:v>
                </c:pt>
                <c:pt idx="17">
                  <c:v>2.1062716779439361</c:v>
                </c:pt>
                <c:pt idx="18">
                  <c:v>2.230170011940638</c:v>
                </c:pt>
                <c:pt idx="19">
                  <c:v>2.3540683459373399</c:v>
                </c:pt>
                <c:pt idx="20">
                  <c:v>2.4779666799340418</c:v>
                </c:pt>
                <c:pt idx="21">
                  <c:v>2.6018650139307438</c:v>
                </c:pt>
                <c:pt idx="22">
                  <c:v>2.7257633479274457</c:v>
                </c:pt>
                <c:pt idx="23">
                  <c:v>2.8496616819241476</c:v>
                </c:pt>
                <c:pt idx="24">
                  <c:v>2.9735600159208495</c:v>
                </c:pt>
                <c:pt idx="25">
                  <c:v>3.0974583499175514</c:v>
                </c:pt>
                <c:pt idx="26">
                  <c:v>3.2213566839142533</c:v>
                </c:pt>
                <c:pt idx="27">
                  <c:v>3.3452550179109553</c:v>
                </c:pt>
                <c:pt idx="28">
                  <c:v>3.4691533519076572</c:v>
                </c:pt>
                <c:pt idx="29">
                  <c:v>3.5930516859043591</c:v>
                </c:pt>
                <c:pt idx="30">
                  <c:v>3.716950019901061</c:v>
                </c:pt>
                <c:pt idx="31">
                  <c:v>3.8408483538977629</c:v>
                </c:pt>
                <c:pt idx="32">
                  <c:v>3.9647466878944648</c:v>
                </c:pt>
                <c:pt idx="33">
                  <c:v>4.0886450218911667</c:v>
                </c:pt>
                <c:pt idx="34">
                  <c:v>4.2125433558878687</c:v>
                </c:pt>
                <c:pt idx="35">
                  <c:v>4.3364416898845706</c:v>
                </c:pt>
                <c:pt idx="36">
                  <c:v>4.4603400238812725</c:v>
                </c:pt>
                <c:pt idx="37">
                  <c:v>4.5842383578779744</c:v>
                </c:pt>
                <c:pt idx="38">
                  <c:v>4.7081366918746763</c:v>
                </c:pt>
                <c:pt idx="39">
                  <c:v>4.8320350258713782</c:v>
                </c:pt>
                <c:pt idx="40">
                  <c:v>4.9559333598680801</c:v>
                </c:pt>
                <c:pt idx="41">
                  <c:v>5.0798316938647821</c:v>
                </c:pt>
                <c:pt idx="42">
                  <c:v>5.203730027861484</c:v>
                </c:pt>
                <c:pt idx="43">
                  <c:v>5.3276283618581903</c:v>
                </c:pt>
              </c:numCache>
            </c:numRef>
          </c:cat>
          <c:val>
            <c:numRef>
              <c:f>'Overall Metrics'!$N$2:$N$45</c:f>
              <c:numCache>
                <c:formatCode>General</c:formatCode>
                <c:ptCount val="44"/>
                <c:pt idx="0">
                  <c:v>38</c:v>
                </c:pt>
                <c:pt idx="1">
                  <c:v>0</c:v>
                </c:pt>
                <c:pt idx="2">
                  <c:v>0</c:v>
                </c:pt>
                <c:pt idx="3">
                  <c:v>0</c:v>
                </c:pt>
                <c:pt idx="4">
                  <c:v>0</c:v>
                </c:pt>
                <c:pt idx="5">
                  <c:v>0</c:v>
                </c:pt>
                <c:pt idx="6">
                  <c:v>0</c:v>
                </c:pt>
                <c:pt idx="7">
                  <c:v>0</c:v>
                </c:pt>
                <c:pt idx="8">
                  <c:v>7</c:v>
                </c:pt>
                <c:pt idx="9">
                  <c:v>0</c:v>
                </c:pt>
                <c:pt idx="10">
                  <c:v>0</c:v>
                </c:pt>
                <c:pt idx="11">
                  <c:v>0</c:v>
                </c:pt>
                <c:pt idx="12">
                  <c:v>0</c:v>
                </c:pt>
                <c:pt idx="13">
                  <c:v>0</c:v>
                </c:pt>
                <c:pt idx="14">
                  <c:v>1</c:v>
                </c:pt>
                <c:pt idx="15">
                  <c:v>0</c:v>
                </c:pt>
                <c:pt idx="16">
                  <c:v>2</c:v>
                </c:pt>
                <c:pt idx="17">
                  <c:v>2</c:v>
                </c:pt>
                <c:pt idx="18">
                  <c:v>21</c:v>
                </c:pt>
                <c:pt idx="19">
                  <c:v>36</c:v>
                </c:pt>
                <c:pt idx="20">
                  <c:v>39</c:v>
                </c:pt>
                <c:pt idx="21">
                  <c:v>59</c:v>
                </c:pt>
                <c:pt idx="22">
                  <c:v>37</c:v>
                </c:pt>
                <c:pt idx="23">
                  <c:v>40</c:v>
                </c:pt>
                <c:pt idx="24">
                  <c:v>31</c:v>
                </c:pt>
                <c:pt idx="25">
                  <c:v>31</c:v>
                </c:pt>
                <c:pt idx="26">
                  <c:v>44</c:v>
                </c:pt>
                <c:pt idx="27">
                  <c:v>23</c:v>
                </c:pt>
                <c:pt idx="28">
                  <c:v>15</c:v>
                </c:pt>
                <c:pt idx="29">
                  <c:v>8</c:v>
                </c:pt>
                <c:pt idx="30">
                  <c:v>1</c:v>
                </c:pt>
                <c:pt idx="31">
                  <c:v>5</c:v>
                </c:pt>
                <c:pt idx="32">
                  <c:v>5</c:v>
                </c:pt>
                <c:pt idx="33">
                  <c:v>2</c:v>
                </c:pt>
                <c:pt idx="34">
                  <c:v>3</c:v>
                </c:pt>
                <c:pt idx="35">
                  <c:v>2</c:v>
                </c:pt>
                <c:pt idx="36">
                  <c:v>0</c:v>
                </c:pt>
                <c:pt idx="37">
                  <c:v>1</c:v>
                </c:pt>
                <c:pt idx="38">
                  <c:v>0</c:v>
                </c:pt>
                <c:pt idx="39">
                  <c:v>0</c:v>
                </c:pt>
                <c:pt idx="40">
                  <c:v>0</c:v>
                </c:pt>
                <c:pt idx="41">
                  <c:v>0</c:v>
                </c:pt>
                <c:pt idx="42">
                  <c:v>0</c:v>
                </c:pt>
                <c:pt idx="43">
                  <c:v>2</c:v>
                </c:pt>
              </c:numCache>
            </c:numRef>
          </c:val>
        </c:ser>
        <c:gapWidth val="0"/>
        <c:axId val="220246400"/>
        <c:axId val="220248320"/>
      </c:barChart>
      <c:catAx>
        <c:axId val="220246400"/>
        <c:scaling>
          <c:orientation val="minMax"/>
        </c:scaling>
        <c:delete val="1"/>
        <c:axPos val="b"/>
        <c:title>
          <c:tx>
            <c:rich>
              <a:bodyPr/>
              <a:lstStyle/>
              <a:p>
                <a:pPr>
                  <a:defRPr/>
                </a:pPr>
                <a:r>
                  <a:rPr lang="en-US"/>
                  <a:t>Closeness Centrality</a:t>
                </a:r>
              </a:p>
            </c:rich>
          </c:tx>
          <c:layout>
            <c:manualLayout>
              <c:xMode val="edge"/>
              <c:yMode val="edge"/>
              <c:x val="0.35406086287407246"/>
              <c:y val="0.82619320971975252"/>
            </c:manualLayout>
          </c:layout>
        </c:title>
        <c:numFmt formatCode="#,##0.00" sourceLinked="1"/>
        <c:tickLblPos val="none"/>
        <c:crossAx val="220248320"/>
        <c:crosses val="autoZero"/>
        <c:auto val="1"/>
        <c:lblAlgn val="ctr"/>
        <c:lblOffset val="100"/>
      </c:catAx>
      <c:valAx>
        <c:axId val="220248320"/>
        <c:scaling>
          <c:orientation val="minMax"/>
        </c:scaling>
        <c:axPos val="l"/>
        <c:majorGridlines/>
        <c:title>
          <c:tx>
            <c:rich>
              <a:bodyPr rot="-5400000" vert="horz"/>
              <a:lstStyle/>
              <a:p>
                <a:pPr>
                  <a:defRPr/>
                </a:pPr>
                <a:r>
                  <a:rPr lang="en-US"/>
                  <a:t>Frequency</a:t>
                </a:r>
              </a:p>
            </c:rich>
          </c:tx>
        </c:title>
        <c:numFmt formatCode="General" sourceLinked="1"/>
        <c:tickLblPos val="nextTo"/>
        <c:crossAx val="220246400"/>
        <c:crosses val="autoZero"/>
        <c:crossBetween val="between"/>
      </c:valAx>
    </c:plotArea>
  </c:chart>
  <c:printSettings>
    <c:headerFooter/>
    <c:pageMargins b="0.75000000000000688" l="0.70000000000000062" r="0.70000000000000062" t="0.750000000000006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Metrics'!$P$2</c:f>
              <c:strCache>
                <c:ptCount val="1"/>
                <c:pt idx="0">
                  <c:v>198</c:v>
                </c:pt>
              </c:strCache>
            </c:strRef>
          </c:tx>
          <c:spPr>
            <a:solidFill>
              <a:schemeClr val="accent1"/>
            </a:solidFill>
          </c:spPr>
          <c:cat>
            <c:numRef>
              <c:f>'Overall Metrics'!$O$2:$O$45</c:f>
              <c:numCache>
                <c:formatCode>#,##0.00</c:formatCode>
                <c:ptCount val="44"/>
                <c:pt idx="0">
                  <c:v>0</c:v>
                </c:pt>
                <c:pt idx="1">
                  <c:v>5.284781152076954E-3</c:v>
                </c:pt>
                <c:pt idx="2">
                  <c:v>1.0569562304153908E-2</c:v>
                </c:pt>
                <c:pt idx="3">
                  <c:v>1.5854343456230862E-2</c:v>
                </c:pt>
                <c:pt idx="4">
                  <c:v>2.1139124608307816E-2</c:v>
                </c:pt>
                <c:pt idx="5">
                  <c:v>2.642390576038477E-2</c:v>
                </c:pt>
                <c:pt idx="6">
                  <c:v>3.1708686912461724E-2</c:v>
                </c:pt>
                <c:pt idx="7">
                  <c:v>3.6993468064538682E-2</c:v>
                </c:pt>
                <c:pt idx="8">
                  <c:v>4.2278249216615632E-2</c:v>
                </c:pt>
                <c:pt idx="9">
                  <c:v>4.7563030368692583E-2</c:v>
                </c:pt>
                <c:pt idx="10">
                  <c:v>5.2847811520769533E-2</c:v>
                </c:pt>
                <c:pt idx="11">
                  <c:v>5.8132592672846484E-2</c:v>
                </c:pt>
                <c:pt idx="12">
                  <c:v>6.3417373824923434E-2</c:v>
                </c:pt>
                <c:pt idx="13">
                  <c:v>6.8702154977000385E-2</c:v>
                </c:pt>
                <c:pt idx="14">
                  <c:v>7.3986936129077335E-2</c:v>
                </c:pt>
                <c:pt idx="15">
                  <c:v>7.9271717281154286E-2</c:v>
                </c:pt>
                <c:pt idx="16">
                  <c:v>8.4556498433231236E-2</c:v>
                </c:pt>
                <c:pt idx="17">
                  <c:v>8.9841279585308187E-2</c:v>
                </c:pt>
                <c:pt idx="18">
                  <c:v>9.5126060737385137E-2</c:v>
                </c:pt>
                <c:pt idx="19">
                  <c:v>0.10041084188946209</c:v>
                </c:pt>
                <c:pt idx="20">
                  <c:v>0.10569562304153904</c:v>
                </c:pt>
                <c:pt idx="21">
                  <c:v>0.11098040419361599</c:v>
                </c:pt>
                <c:pt idx="22">
                  <c:v>0.11626518534569294</c:v>
                </c:pt>
                <c:pt idx="23">
                  <c:v>0.12154996649776989</c:v>
                </c:pt>
                <c:pt idx="24">
                  <c:v>0.12683474764984684</c:v>
                </c:pt>
                <c:pt idx="25">
                  <c:v>0.13211952880192379</c:v>
                </c:pt>
                <c:pt idx="26">
                  <c:v>0.13740430995400074</c:v>
                </c:pt>
                <c:pt idx="27">
                  <c:v>0.14268909110607769</c:v>
                </c:pt>
                <c:pt idx="28">
                  <c:v>0.14797387225815464</c:v>
                </c:pt>
                <c:pt idx="29">
                  <c:v>0.15325865341023159</c:v>
                </c:pt>
                <c:pt idx="30">
                  <c:v>0.15854343456230854</c:v>
                </c:pt>
                <c:pt idx="31">
                  <c:v>0.16382821571438549</c:v>
                </c:pt>
                <c:pt idx="32">
                  <c:v>0.16911299686646245</c:v>
                </c:pt>
                <c:pt idx="33">
                  <c:v>0.1743977780185394</c:v>
                </c:pt>
                <c:pt idx="34">
                  <c:v>0.17968255917061635</c:v>
                </c:pt>
                <c:pt idx="35">
                  <c:v>0.1849673403226933</c:v>
                </c:pt>
                <c:pt idx="36">
                  <c:v>0.19025212147477025</c:v>
                </c:pt>
                <c:pt idx="37">
                  <c:v>0.1955369026268472</c:v>
                </c:pt>
                <c:pt idx="38">
                  <c:v>0.20082168377892415</c:v>
                </c:pt>
                <c:pt idx="39">
                  <c:v>0.2061064649310011</c:v>
                </c:pt>
                <c:pt idx="40">
                  <c:v>0.21139124608307805</c:v>
                </c:pt>
                <c:pt idx="41">
                  <c:v>0.216676027235155</c:v>
                </c:pt>
                <c:pt idx="42">
                  <c:v>0.22196080838723195</c:v>
                </c:pt>
                <c:pt idx="43">
                  <c:v>0.22724558953930904</c:v>
                </c:pt>
              </c:numCache>
            </c:numRef>
          </c:cat>
          <c:val>
            <c:numRef>
              <c:f>'Overall Metrics'!$P$2:$P$45</c:f>
              <c:numCache>
                <c:formatCode>General</c:formatCode>
                <c:ptCount val="44"/>
                <c:pt idx="0">
                  <c:v>198</c:v>
                </c:pt>
                <c:pt idx="1">
                  <c:v>52</c:v>
                </c:pt>
                <c:pt idx="2">
                  <c:v>46</c:v>
                </c:pt>
                <c:pt idx="3">
                  <c:v>26</c:v>
                </c:pt>
                <c:pt idx="4">
                  <c:v>15</c:v>
                </c:pt>
                <c:pt idx="5">
                  <c:v>15</c:v>
                </c:pt>
                <c:pt idx="6">
                  <c:v>8</c:v>
                </c:pt>
                <c:pt idx="7">
                  <c:v>10</c:v>
                </c:pt>
                <c:pt idx="8">
                  <c:v>11</c:v>
                </c:pt>
                <c:pt idx="9">
                  <c:v>5</c:v>
                </c:pt>
                <c:pt idx="10">
                  <c:v>5</c:v>
                </c:pt>
                <c:pt idx="11">
                  <c:v>5</c:v>
                </c:pt>
                <c:pt idx="12">
                  <c:v>8</c:v>
                </c:pt>
                <c:pt idx="13">
                  <c:v>6</c:v>
                </c:pt>
                <c:pt idx="14">
                  <c:v>3</c:v>
                </c:pt>
                <c:pt idx="15">
                  <c:v>5</c:v>
                </c:pt>
                <c:pt idx="16">
                  <c:v>5</c:v>
                </c:pt>
                <c:pt idx="17">
                  <c:v>2</c:v>
                </c:pt>
                <c:pt idx="18">
                  <c:v>1</c:v>
                </c:pt>
                <c:pt idx="19">
                  <c:v>2</c:v>
                </c:pt>
                <c:pt idx="20">
                  <c:v>3</c:v>
                </c:pt>
                <c:pt idx="21">
                  <c:v>2</c:v>
                </c:pt>
                <c:pt idx="22">
                  <c:v>1</c:v>
                </c:pt>
                <c:pt idx="23">
                  <c:v>1</c:v>
                </c:pt>
                <c:pt idx="24">
                  <c:v>4</c:v>
                </c:pt>
                <c:pt idx="25">
                  <c:v>2</c:v>
                </c:pt>
                <c:pt idx="26">
                  <c:v>1</c:v>
                </c:pt>
                <c:pt idx="27">
                  <c:v>1</c:v>
                </c:pt>
                <c:pt idx="28">
                  <c:v>0</c:v>
                </c:pt>
                <c:pt idx="29">
                  <c:v>3</c:v>
                </c:pt>
                <c:pt idx="30">
                  <c:v>0</c:v>
                </c:pt>
                <c:pt idx="31">
                  <c:v>1</c:v>
                </c:pt>
                <c:pt idx="32">
                  <c:v>0</c:v>
                </c:pt>
                <c:pt idx="33">
                  <c:v>0</c:v>
                </c:pt>
                <c:pt idx="34">
                  <c:v>1</c:v>
                </c:pt>
                <c:pt idx="35">
                  <c:v>1</c:v>
                </c:pt>
                <c:pt idx="36">
                  <c:v>1</c:v>
                </c:pt>
                <c:pt idx="37">
                  <c:v>1</c:v>
                </c:pt>
                <c:pt idx="38">
                  <c:v>1</c:v>
                </c:pt>
                <c:pt idx="39">
                  <c:v>1</c:v>
                </c:pt>
                <c:pt idx="40">
                  <c:v>0</c:v>
                </c:pt>
                <c:pt idx="41">
                  <c:v>1</c:v>
                </c:pt>
                <c:pt idx="42">
                  <c:v>0</c:v>
                </c:pt>
                <c:pt idx="43">
                  <c:v>1</c:v>
                </c:pt>
              </c:numCache>
            </c:numRef>
          </c:val>
        </c:ser>
        <c:gapWidth val="0"/>
        <c:axId val="220276992"/>
        <c:axId val="220283264"/>
      </c:barChart>
      <c:catAx>
        <c:axId val="220276992"/>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2189"/>
              <c:y val="0.82619320971975252"/>
            </c:manualLayout>
          </c:layout>
        </c:title>
        <c:numFmt formatCode="#,##0.00" sourceLinked="1"/>
        <c:tickLblPos val="none"/>
        <c:crossAx val="220283264"/>
        <c:crosses val="autoZero"/>
        <c:auto val="1"/>
        <c:lblAlgn val="ctr"/>
        <c:lblOffset val="100"/>
      </c:catAx>
      <c:valAx>
        <c:axId val="220283264"/>
        <c:scaling>
          <c:orientation val="minMax"/>
        </c:scaling>
        <c:axPos val="l"/>
        <c:majorGridlines/>
        <c:title>
          <c:tx>
            <c:rich>
              <a:bodyPr rot="-5400000" vert="horz"/>
              <a:lstStyle/>
              <a:p>
                <a:pPr>
                  <a:defRPr/>
                </a:pPr>
                <a:r>
                  <a:rPr lang="en-US"/>
                  <a:t>Frequency</a:t>
                </a:r>
              </a:p>
            </c:rich>
          </c:tx>
        </c:title>
        <c:numFmt formatCode="General" sourceLinked="1"/>
        <c:tickLblPos val="nextTo"/>
        <c:crossAx val="220276992"/>
        <c:crosses val="autoZero"/>
        <c:crossBetween val="between"/>
      </c:valAx>
    </c:plotArea>
  </c:chart>
  <c:printSettings>
    <c:headerFooter/>
    <c:pageMargins b="0.75000000000000711" l="0.70000000000000062" r="0.70000000000000062" t="0.750000000000007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Metrics'!$R$2</c:f>
              <c:strCache>
                <c:ptCount val="1"/>
                <c:pt idx="0">
                  <c:v>136</c:v>
                </c:pt>
              </c:strCache>
            </c:strRef>
          </c:tx>
          <c:spPr>
            <a:solidFill>
              <a:schemeClr val="accent1"/>
            </a:solidFill>
          </c:spPr>
          <c:cat>
            <c:numRef>
              <c:f>'Overall Metrics'!$Q$2:$Q$45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Metrics'!$R$2:$R$45</c:f>
              <c:numCache>
                <c:formatCode>General</c:formatCode>
                <c:ptCount val="44"/>
                <c:pt idx="0">
                  <c:v>136</c:v>
                </c:pt>
                <c:pt idx="1">
                  <c:v>4</c:v>
                </c:pt>
                <c:pt idx="2">
                  <c:v>17</c:v>
                </c:pt>
                <c:pt idx="3">
                  <c:v>13</c:v>
                </c:pt>
                <c:pt idx="4">
                  <c:v>13</c:v>
                </c:pt>
                <c:pt idx="5">
                  <c:v>12</c:v>
                </c:pt>
                <c:pt idx="6">
                  <c:v>18</c:v>
                </c:pt>
                <c:pt idx="7">
                  <c:v>34</c:v>
                </c:pt>
                <c:pt idx="8">
                  <c:v>22</c:v>
                </c:pt>
                <c:pt idx="9">
                  <c:v>19</c:v>
                </c:pt>
                <c:pt idx="10">
                  <c:v>19</c:v>
                </c:pt>
                <c:pt idx="11">
                  <c:v>15</c:v>
                </c:pt>
                <c:pt idx="12">
                  <c:v>16</c:v>
                </c:pt>
                <c:pt idx="13">
                  <c:v>7</c:v>
                </c:pt>
                <c:pt idx="14">
                  <c:v>17</c:v>
                </c:pt>
                <c:pt idx="15">
                  <c:v>14</c:v>
                </c:pt>
                <c:pt idx="16">
                  <c:v>3</c:v>
                </c:pt>
                <c:pt idx="17">
                  <c:v>5</c:v>
                </c:pt>
                <c:pt idx="18">
                  <c:v>5</c:v>
                </c:pt>
                <c:pt idx="19">
                  <c:v>4</c:v>
                </c:pt>
                <c:pt idx="20">
                  <c:v>2</c:v>
                </c:pt>
                <c:pt idx="21">
                  <c:v>33</c:v>
                </c:pt>
                <c:pt idx="22">
                  <c:v>0</c:v>
                </c:pt>
                <c:pt idx="23">
                  <c:v>1</c:v>
                </c:pt>
                <c:pt idx="24">
                  <c:v>1</c:v>
                </c:pt>
                <c:pt idx="25">
                  <c:v>6</c:v>
                </c:pt>
                <c:pt idx="26">
                  <c:v>1</c:v>
                </c:pt>
                <c:pt idx="27">
                  <c:v>0</c:v>
                </c:pt>
                <c:pt idx="28">
                  <c:v>5</c:v>
                </c:pt>
                <c:pt idx="29">
                  <c:v>1</c:v>
                </c:pt>
                <c:pt idx="30">
                  <c:v>0</c:v>
                </c:pt>
                <c:pt idx="31">
                  <c:v>0</c:v>
                </c:pt>
                <c:pt idx="32">
                  <c:v>1</c:v>
                </c:pt>
                <c:pt idx="33">
                  <c:v>0</c:v>
                </c:pt>
                <c:pt idx="34">
                  <c:v>0</c:v>
                </c:pt>
                <c:pt idx="35">
                  <c:v>2</c:v>
                </c:pt>
                <c:pt idx="36">
                  <c:v>0</c:v>
                </c:pt>
                <c:pt idx="37">
                  <c:v>0</c:v>
                </c:pt>
                <c:pt idx="38">
                  <c:v>0</c:v>
                </c:pt>
                <c:pt idx="39">
                  <c:v>0</c:v>
                </c:pt>
                <c:pt idx="40">
                  <c:v>0</c:v>
                </c:pt>
                <c:pt idx="41">
                  <c:v>0</c:v>
                </c:pt>
                <c:pt idx="42">
                  <c:v>0</c:v>
                </c:pt>
                <c:pt idx="43">
                  <c:v>9</c:v>
                </c:pt>
              </c:numCache>
            </c:numRef>
          </c:val>
        </c:ser>
        <c:gapWidth val="0"/>
        <c:axId val="220307840"/>
        <c:axId val="220309760"/>
      </c:barChart>
      <c:catAx>
        <c:axId val="220307840"/>
        <c:scaling>
          <c:orientation val="minMax"/>
        </c:scaling>
        <c:delete val="1"/>
        <c:axPos val="b"/>
        <c:title>
          <c:tx>
            <c:rich>
              <a:bodyPr/>
              <a:lstStyle/>
              <a:p>
                <a:pPr>
                  <a:defRPr/>
                </a:pPr>
                <a:r>
                  <a:rPr lang="en-US"/>
                  <a:t>Clustering Coefficient</a:t>
                </a:r>
              </a:p>
            </c:rich>
          </c:tx>
          <c:layout>
            <c:manualLayout>
              <c:xMode val="edge"/>
              <c:yMode val="edge"/>
              <c:x val="0.33732726180312211"/>
              <c:y val="0.82619320971975252"/>
            </c:manualLayout>
          </c:layout>
        </c:title>
        <c:numFmt formatCode="#,##0.00" sourceLinked="1"/>
        <c:tickLblPos val="none"/>
        <c:crossAx val="220309760"/>
        <c:crosses val="autoZero"/>
        <c:auto val="1"/>
        <c:lblAlgn val="ctr"/>
        <c:lblOffset val="100"/>
      </c:catAx>
      <c:valAx>
        <c:axId val="220309760"/>
        <c:scaling>
          <c:orientation val="minMax"/>
        </c:scaling>
        <c:axPos val="l"/>
        <c:majorGridlines/>
        <c:title>
          <c:tx>
            <c:rich>
              <a:bodyPr rot="-5400000" vert="horz"/>
              <a:lstStyle/>
              <a:p>
                <a:pPr>
                  <a:defRPr/>
                </a:pPr>
                <a:r>
                  <a:rPr lang="en-US"/>
                  <a:t>Frequency</a:t>
                </a:r>
              </a:p>
            </c:rich>
          </c:tx>
        </c:title>
        <c:numFmt formatCode="General" sourceLinked="1"/>
        <c:tickLblPos val="nextTo"/>
        <c:crossAx val="220307840"/>
        <c:crosses val="autoZero"/>
        <c:crossBetween val="between"/>
      </c:valAx>
    </c:plotArea>
  </c:chart>
  <c:printSettings>
    <c:headerFooter/>
    <c:pageMargins b="0.75000000000000733" l="0.70000000000000062" r="0.70000000000000062" t="0.750000000000007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2.7639579878386005E-3"/>
          <c:y val="8.0430855234004828E-3"/>
          <c:w val="0.99723592884222445"/>
          <c:h val="0.98391246548726408"/>
        </c:manualLayout>
      </c:layout>
      <c:barChart>
        <c:barDir val="col"/>
        <c:grouping val="clustered"/>
        <c:ser>
          <c:idx val="1"/>
          <c:order val="0"/>
          <c:tx>
            <c:strRef>
              <c:f>'Overall Metrics'!$T$2</c:f>
              <c:strCache>
                <c:ptCount val="1"/>
                <c:pt idx="0">
                  <c:v>#REF!</c:v>
                </c:pt>
              </c:strCache>
            </c:strRef>
          </c:tx>
          <c:spPr>
            <a:solidFill>
              <a:schemeClr val="accent1"/>
            </a:solidFill>
          </c:spPr>
          <c:cat>
            <c:numRef>
              <c:f>'Overall Metrics'!$S$2:$S$45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Metrics'!$T$2:$T$45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gapWidth val="0"/>
        <c:axId val="208067200"/>
        <c:axId val="244191616"/>
      </c:barChart>
      <c:catAx>
        <c:axId val="208067200"/>
        <c:scaling>
          <c:orientation val="minMax"/>
        </c:scaling>
        <c:delete val="1"/>
        <c:axPos val="b"/>
        <c:numFmt formatCode="#,##0.00" sourceLinked="1"/>
        <c:tickLblPos val="none"/>
        <c:crossAx val="244191616"/>
        <c:crosses val="autoZero"/>
        <c:auto val="1"/>
        <c:lblAlgn val="ctr"/>
        <c:lblOffset val="100"/>
      </c:catAx>
      <c:valAx>
        <c:axId val="244191616"/>
        <c:scaling>
          <c:orientation val="minMax"/>
        </c:scaling>
        <c:delete val="1"/>
        <c:axPos val="l"/>
        <c:numFmt formatCode="General" sourceLinked="1"/>
        <c:tickLblPos val="none"/>
        <c:crossAx val="208067200"/>
        <c:crosses val="autoZero"/>
        <c:crossBetween val="between"/>
      </c:valAx>
      <c:spPr>
        <a:solidFill>
          <a:schemeClr val="bg1">
            <a:lumMod val="85000"/>
          </a:schemeClr>
        </a:solidFill>
        <a:ln>
          <a:noFill/>
        </a:ln>
      </c:spPr>
    </c:plotArea>
  </c:chart>
  <c:spPr>
    <a:noFill/>
    <a:ln>
      <a:noFill/>
    </a:ln>
  </c:spPr>
  <c:printSettings>
    <c:headerFooter/>
    <c:pageMargins b="0.75000000000000777" l="0.70000000000000062" r="0.70000000000000062" t="0.75000000000000777" header="0.30000000000000032" footer="0.30000000000000032"/>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303" Type="http://schemas.openxmlformats.org/officeDocument/2006/relationships/image" Target="../media/image303.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jpeg"/><Relationship Id="rId345" Type="http://schemas.openxmlformats.org/officeDocument/2006/relationships/image" Target="../media/image345.jpeg"/><Relationship Id="rId366" Type="http://schemas.openxmlformats.org/officeDocument/2006/relationships/image" Target="../media/image366.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289" Type="http://schemas.openxmlformats.org/officeDocument/2006/relationships/image" Target="../media/image289.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jpeg"/><Relationship Id="rId335" Type="http://schemas.openxmlformats.org/officeDocument/2006/relationships/image" Target="../media/image335.jpeg"/><Relationship Id="rId356" Type="http://schemas.openxmlformats.org/officeDocument/2006/relationships/image" Target="../media/image356.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25" Type="http://schemas.openxmlformats.org/officeDocument/2006/relationships/image" Target="../media/image325.jpeg"/><Relationship Id="rId346" Type="http://schemas.openxmlformats.org/officeDocument/2006/relationships/image" Target="../media/image346.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315" Type="http://schemas.openxmlformats.org/officeDocument/2006/relationships/image" Target="../media/image315.jpeg"/><Relationship Id="rId336" Type="http://schemas.openxmlformats.org/officeDocument/2006/relationships/image" Target="../media/image336.jpeg"/><Relationship Id="rId357" Type="http://schemas.openxmlformats.org/officeDocument/2006/relationships/image" Target="../media/image357.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291" Type="http://schemas.openxmlformats.org/officeDocument/2006/relationships/image" Target="../media/image291.jpeg"/><Relationship Id="rId305" Type="http://schemas.openxmlformats.org/officeDocument/2006/relationships/image" Target="../media/image305.jpeg"/><Relationship Id="rId326" Type="http://schemas.openxmlformats.org/officeDocument/2006/relationships/image" Target="../media/image326.jpeg"/><Relationship Id="rId347" Type="http://schemas.openxmlformats.org/officeDocument/2006/relationships/image" Target="../media/image347.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16" Type="http://schemas.openxmlformats.org/officeDocument/2006/relationships/image" Target="../media/image316.jpeg"/><Relationship Id="rId337" Type="http://schemas.openxmlformats.org/officeDocument/2006/relationships/image" Target="../media/image337.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327" Type="http://schemas.openxmlformats.org/officeDocument/2006/relationships/image" Target="../media/image327.jpeg"/><Relationship Id="rId348" Type="http://schemas.openxmlformats.org/officeDocument/2006/relationships/image" Target="../media/image348.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338" Type="http://schemas.openxmlformats.org/officeDocument/2006/relationships/image" Target="../media/image338.jpeg"/><Relationship Id="rId359" Type="http://schemas.openxmlformats.org/officeDocument/2006/relationships/image" Target="../media/image359.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jpeg"/><Relationship Id="rId313" Type="http://schemas.openxmlformats.org/officeDocument/2006/relationships/image" Target="../media/image313.jpeg"/><Relationship Id="rId318" Type="http://schemas.openxmlformats.org/officeDocument/2006/relationships/image" Target="../media/image318.jpeg"/><Relationship Id="rId339" Type="http://schemas.openxmlformats.org/officeDocument/2006/relationships/image" Target="../media/image339.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334" Type="http://schemas.openxmlformats.org/officeDocument/2006/relationships/image" Target="../media/image334.jpeg"/><Relationship Id="rId350" Type="http://schemas.openxmlformats.org/officeDocument/2006/relationships/image" Target="../media/image350.jpeg"/><Relationship Id="rId355" Type="http://schemas.openxmlformats.org/officeDocument/2006/relationships/image" Target="../media/image35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361" Type="http://schemas.openxmlformats.org/officeDocument/2006/relationships/image" Target="../media/image361.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jpeg"/><Relationship Id="rId362" Type="http://schemas.openxmlformats.org/officeDocument/2006/relationships/image" Target="../media/image362.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316</xdr:row>
      <xdr:rowOff>25399</xdr:rowOff>
    </xdr:from>
    <xdr:to>
      <xdr:col>1</xdr:col>
      <xdr:colOff>604519</xdr:colOff>
      <xdr:row>316</xdr:row>
      <xdr:rowOff>406399</xdr:rowOff>
    </xdr:to>
    <xdr:pic>
      <xdr:nvPicPr>
        <xdr:cNvPr id="2" name="Subgraph-stawebteam" descr="stawebteam.jpg"/>
        <xdr:cNvPicPr>
          <a:picLocks/>
        </xdr:cNvPicPr>
      </xdr:nvPicPr>
      <xdr:blipFill>
        <a:blip xmlns:r="http://schemas.openxmlformats.org/officeDocument/2006/relationships" r:embed="rId1" cstate="print"/>
        <a:stretch>
          <a:fillRect/>
        </a:stretch>
      </xdr:blipFill>
      <xdr:spPr>
        <a:xfrm>
          <a:off x="27251660" y="604519"/>
          <a:ext cx="579119" cy="381000"/>
        </a:xfrm>
        <a:prstGeom prst="rect">
          <a:avLst/>
        </a:prstGeom>
      </xdr:spPr>
    </xdr:pic>
    <xdr:clientData/>
  </xdr:twoCellAnchor>
  <xdr:twoCellAnchor editAs="oneCell">
    <xdr:from>
      <xdr:col>1</xdr:col>
      <xdr:colOff>25400</xdr:colOff>
      <xdr:row>47</xdr:row>
      <xdr:rowOff>25399</xdr:rowOff>
    </xdr:from>
    <xdr:to>
      <xdr:col>1</xdr:col>
      <xdr:colOff>604519</xdr:colOff>
      <xdr:row>47</xdr:row>
      <xdr:rowOff>406399</xdr:rowOff>
    </xdr:to>
    <xdr:pic>
      <xdr:nvPicPr>
        <xdr:cNvPr id="3" name="Subgraph-briank_live" descr="briank_live.jpg"/>
        <xdr:cNvPicPr>
          <a:picLocks/>
        </xdr:cNvPicPr>
      </xdr:nvPicPr>
      <xdr:blipFill>
        <a:blip xmlns:r="http://schemas.openxmlformats.org/officeDocument/2006/relationships" r:embed="rId2" cstate="print"/>
        <a:stretch>
          <a:fillRect/>
        </a:stretch>
      </xdr:blipFill>
      <xdr:spPr>
        <a:xfrm>
          <a:off x="27251660" y="1031239"/>
          <a:ext cx="579119" cy="381000"/>
        </a:xfrm>
        <a:prstGeom prst="rect">
          <a:avLst/>
        </a:prstGeom>
      </xdr:spPr>
    </xdr:pic>
    <xdr:clientData/>
  </xdr:twoCellAnchor>
  <xdr:twoCellAnchor editAs="oneCell">
    <xdr:from>
      <xdr:col>1</xdr:col>
      <xdr:colOff>25400</xdr:colOff>
      <xdr:row>317</xdr:row>
      <xdr:rowOff>25400</xdr:rowOff>
    </xdr:from>
    <xdr:to>
      <xdr:col>1</xdr:col>
      <xdr:colOff>604519</xdr:colOff>
      <xdr:row>317</xdr:row>
      <xdr:rowOff>406400</xdr:rowOff>
    </xdr:to>
    <xdr:pic>
      <xdr:nvPicPr>
        <xdr:cNvPr id="4" name="Subgraph-alexethno" descr="alexethno.jpg"/>
        <xdr:cNvPicPr>
          <a:picLocks/>
        </xdr:cNvPicPr>
      </xdr:nvPicPr>
      <xdr:blipFill>
        <a:blip xmlns:r="http://schemas.openxmlformats.org/officeDocument/2006/relationships" r:embed="rId3" cstate="print"/>
        <a:stretch>
          <a:fillRect/>
        </a:stretch>
      </xdr:blipFill>
      <xdr:spPr>
        <a:xfrm>
          <a:off x="27251660" y="1457960"/>
          <a:ext cx="579119" cy="381000"/>
        </a:xfrm>
        <a:prstGeom prst="rect">
          <a:avLst/>
        </a:prstGeom>
      </xdr:spPr>
    </xdr:pic>
    <xdr:clientData/>
  </xdr:twoCellAnchor>
  <xdr:twoCellAnchor editAs="oneCell">
    <xdr:from>
      <xdr:col>1</xdr:col>
      <xdr:colOff>25400</xdr:colOff>
      <xdr:row>10</xdr:row>
      <xdr:rowOff>25399</xdr:rowOff>
    </xdr:from>
    <xdr:to>
      <xdr:col>1</xdr:col>
      <xdr:colOff>604519</xdr:colOff>
      <xdr:row>10</xdr:row>
      <xdr:rowOff>406399</xdr:rowOff>
    </xdr:to>
    <xdr:pic>
      <xdr:nvPicPr>
        <xdr:cNvPr id="5" name="Subgraph-webfoundation" descr="webfoundation.jpg"/>
        <xdr:cNvPicPr>
          <a:picLocks/>
        </xdr:cNvPicPr>
      </xdr:nvPicPr>
      <xdr:blipFill>
        <a:blip xmlns:r="http://schemas.openxmlformats.org/officeDocument/2006/relationships" r:embed="rId4" cstate="print"/>
        <a:stretch>
          <a:fillRect/>
        </a:stretch>
      </xdr:blipFill>
      <xdr:spPr>
        <a:xfrm>
          <a:off x="27251660" y="1884679"/>
          <a:ext cx="579119" cy="381000"/>
        </a:xfrm>
        <a:prstGeom prst="rect">
          <a:avLst/>
        </a:prstGeom>
      </xdr:spPr>
    </xdr:pic>
    <xdr:clientData/>
  </xdr:twoCellAnchor>
  <xdr:twoCellAnchor editAs="oneCell">
    <xdr:from>
      <xdr:col>1</xdr:col>
      <xdr:colOff>25400</xdr:colOff>
      <xdr:row>318</xdr:row>
      <xdr:rowOff>25400</xdr:rowOff>
    </xdr:from>
    <xdr:to>
      <xdr:col>1</xdr:col>
      <xdr:colOff>604519</xdr:colOff>
      <xdr:row>318</xdr:row>
      <xdr:rowOff>406400</xdr:rowOff>
    </xdr:to>
    <xdr:pic>
      <xdr:nvPicPr>
        <xdr:cNvPr id="6" name="Subgraph-mlrichard" descr="mlrichard.jpg"/>
        <xdr:cNvPicPr>
          <a:picLocks/>
        </xdr:cNvPicPr>
      </xdr:nvPicPr>
      <xdr:blipFill>
        <a:blip xmlns:r="http://schemas.openxmlformats.org/officeDocument/2006/relationships" r:embed="rId5" cstate="print"/>
        <a:stretch>
          <a:fillRect/>
        </a:stretch>
      </xdr:blipFill>
      <xdr:spPr>
        <a:xfrm>
          <a:off x="27251660" y="2311400"/>
          <a:ext cx="579119" cy="381000"/>
        </a:xfrm>
        <a:prstGeom prst="rect">
          <a:avLst/>
        </a:prstGeom>
      </xdr:spPr>
    </xdr:pic>
    <xdr:clientData/>
  </xdr:twoCellAnchor>
  <xdr:twoCellAnchor editAs="oneCell">
    <xdr:from>
      <xdr:col>1</xdr:col>
      <xdr:colOff>25400</xdr:colOff>
      <xdr:row>40</xdr:row>
      <xdr:rowOff>25400</xdr:rowOff>
    </xdr:from>
    <xdr:to>
      <xdr:col>1</xdr:col>
      <xdr:colOff>604519</xdr:colOff>
      <xdr:row>40</xdr:row>
      <xdr:rowOff>406400</xdr:rowOff>
    </xdr:to>
    <xdr:pic>
      <xdr:nvPicPr>
        <xdr:cNvPr id="7" name="Subgraph-clauwa" descr="clauwa.jpg"/>
        <xdr:cNvPicPr>
          <a:picLocks/>
        </xdr:cNvPicPr>
      </xdr:nvPicPr>
      <xdr:blipFill>
        <a:blip xmlns:r="http://schemas.openxmlformats.org/officeDocument/2006/relationships" r:embed="rId6" cstate="print"/>
        <a:stretch>
          <a:fillRect/>
        </a:stretch>
      </xdr:blipFill>
      <xdr:spPr>
        <a:xfrm>
          <a:off x="27251660" y="2738120"/>
          <a:ext cx="579119" cy="381000"/>
        </a:xfrm>
        <a:prstGeom prst="rect">
          <a:avLst/>
        </a:prstGeom>
      </xdr:spPr>
    </xdr:pic>
    <xdr:clientData/>
  </xdr:twoCellAnchor>
  <xdr:twoCellAnchor editAs="oneCell">
    <xdr:from>
      <xdr:col>1</xdr:col>
      <xdr:colOff>25400</xdr:colOff>
      <xdr:row>319</xdr:row>
      <xdr:rowOff>25399</xdr:rowOff>
    </xdr:from>
    <xdr:to>
      <xdr:col>1</xdr:col>
      <xdr:colOff>604519</xdr:colOff>
      <xdr:row>319</xdr:row>
      <xdr:rowOff>406399</xdr:rowOff>
    </xdr:to>
    <xdr:pic>
      <xdr:nvPicPr>
        <xdr:cNvPr id="8" name="Subgraph-cruzcoaching" descr="cruzcoaching.jpg"/>
        <xdr:cNvPicPr>
          <a:picLocks/>
        </xdr:cNvPicPr>
      </xdr:nvPicPr>
      <xdr:blipFill>
        <a:blip xmlns:r="http://schemas.openxmlformats.org/officeDocument/2006/relationships" r:embed="rId1" cstate="print"/>
        <a:stretch>
          <a:fillRect/>
        </a:stretch>
      </xdr:blipFill>
      <xdr:spPr>
        <a:xfrm>
          <a:off x="27251660" y="3164839"/>
          <a:ext cx="579119" cy="381000"/>
        </a:xfrm>
        <a:prstGeom prst="rect">
          <a:avLst/>
        </a:prstGeom>
      </xdr:spPr>
    </xdr:pic>
    <xdr:clientData/>
  </xdr:twoCellAnchor>
  <xdr:twoCellAnchor editAs="oneCell">
    <xdr:from>
      <xdr:col>1</xdr:col>
      <xdr:colOff>25400</xdr:colOff>
      <xdr:row>2</xdr:row>
      <xdr:rowOff>25399</xdr:rowOff>
    </xdr:from>
    <xdr:to>
      <xdr:col>1</xdr:col>
      <xdr:colOff>604519</xdr:colOff>
      <xdr:row>2</xdr:row>
      <xdr:rowOff>406399</xdr:rowOff>
    </xdr:to>
    <xdr:pic>
      <xdr:nvPicPr>
        <xdr:cNvPr id="9" name="Subgraph-www2010" descr="www2010.jpg"/>
        <xdr:cNvPicPr>
          <a:picLocks/>
        </xdr:cNvPicPr>
      </xdr:nvPicPr>
      <xdr:blipFill>
        <a:blip xmlns:r="http://schemas.openxmlformats.org/officeDocument/2006/relationships" r:embed="rId7" cstate="print"/>
        <a:stretch>
          <a:fillRect/>
        </a:stretch>
      </xdr:blipFill>
      <xdr:spPr>
        <a:xfrm>
          <a:off x="27251660" y="3591559"/>
          <a:ext cx="579119" cy="381000"/>
        </a:xfrm>
        <a:prstGeom prst="rect">
          <a:avLst/>
        </a:prstGeom>
      </xdr:spPr>
    </xdr:pic>
    <xdr:clientData/>
  </xdr:twoCellAnchor>
  <xdr:twoCellAnchor editAs="oneCell">
    <xdr:from>
      <xdr:col>1</xdr:col>
      <xdr:colOff>25400</xdr:colOff>
      <xdr:row>320</xdr:row>
      <xdr:rowOff>25399</xdr:rowOff>
    </xdr:from>
    <xdr:to>
      <xdr:col>1</xdr:col>
      <xdr:colOff>604519</xdr:colOff>
      <xdr:row>320</xdr:row>
      <xdr:rowOff>406399</xdr:rowOff>
    </xdr:to>
    <xdr:pic>
      <xdr:nvPicPr>
        <xdr:cNvPr id="10" name="Subgraph-billykid" descr="billykid.jpg"/>
        <xdr:cNvPicPr>
          <a:picLocks/>
        </xdr:cNvPicPr>
      </xdr:nvPicPr>
      <xdr:blipFill>
        <a:blip xmlns:r="http://schemas.openxmlformats.org/officeDocument/2006/relationships" r:embed="rId1" cstate="print"/>
        <a:stretch>
          <a:fillRect/>
        </a:stretch>
      </xdr:blipFill>
      <xdr:spPr>
        <a:xfrm>
          <a:off x="27251660" y="4018279"/>
          <a:ext cx="579119" cy="381000"/>
        </a:xfrm>
        <a:prstGeom prst="rect">
          <a:avLst/>
        </a:prstGeom>
      </xdr:spPr>
    </xdr:pic>
    <xdr:clientData/>
  </xdr:twoCellAnchor>
  <xdr:twoCellAnchor editAs="oneCell">
    <xdr:from>
      <xdr:col>1</xdr:col>
      <xdr:colOff>25400</xdr:colOff>
      <xdr:row>71</xdr:row>
      <xdr:rowOff>25400</xdr:rowOff>
    </xdr:from>
    <xdr:to>
      <xdr:col>1</xdr:col>
      <xdr:colOff>604519</xdr:colOff>
      <xdr:row>71</xdr:row>
      <xdr:rowOff>406400</xdr:rowOff>
    </xdr:to>
    <xdr:pic>
      <xdr:nvPicPr>
        <xdr:cNvPr id="11" name="Subgraph-krisztianbalog" descr="krisztianbalog.jpg"/>
        <xdr:cNvPicPr>
          <a:picLocks/>
        </xdr:cNvPicPr>
      </xdr:nvPicPr>
      <xdr:blipFill>
        <a:blip xmlns:r="http://schemas.openxmlformats.org/officeDocument/2006/relationships" r:embed="rId8" cstate="print"/>
        <a:stretch>
          <a:fillRect/>
        </a:stretch>
      </xdr:blipFill>
      <xdr:spPr>
        <a:xfrm>
          <a:off x="27251660" y="4445000"/>
          <a:ext cx="579119" cy="381000"/>
        </a:xfrm>
        <a:prstGeom prst="rect">
          <a:avLst/>
        </a:prstGeom>
      </xdr:spPr>
    </xdr:pic>
    <xdr:clientData/>
  </xdr:twoCellAnchor>
  <xdr:twoCellAnchor editAs="oneCell">
    <xdr:from>
      <xdr:col>1</xdr:col>
      <xdr:colOff>25400</xdr:colOff>
      <xdr:row>278</xdr:row>
      <xdr:rowOff>25400</xdr:rowOff>
    </xdr:from>
    <xdr:to>
      <xdr:col>1</xdr:col>
      <xdr:colOff>604519</xdr:colOff>
      <xdr:row>278</xdr:row>
      <xdr:rowOff>406400</xdr:rowOff>
    </xdr:to>
    <xdr:pic>
      <xdr:nvPicPr>
        <xdr:cNvPr id="12" name="Subgraph-lsc_news" descr="lsc_news.jpg"/>
        <xdr:cNvPicPr>
          <a:picLocks/>
        </xdr:cNvPicPr>
      </xdr:nvPicPr>
      <xdr:blipFill>
        <a:blip xmlns:r="http://schemas.openxmlformats.org/officeDocument/2006/relationships" r:embed="rId9" cstate="print"/>
        <a:stretch>
          <a:fillRect/>
        </a:stretch>
      </xdr:blipFill>
      <xdr:spPr>
        <a:xfrm>
          <a:off x="27251660" y="4871720"/>
          <a:ext cx="579119" cy="381000"/>
        </a:xfrm>
        <a:prstGeom prst="rect">
          <a:avLst/>
        </a:prstGeom>
      </xdr:spPr>
    </xdr:pic>
    <xdr:clientData/>
  </xdr:twoCellAnchor>
  <xdr:twoCellAnchor editAs="oneCell">
    <xdr:from>
      <xdr:col>1</xdr:col>
      <xdr:colOff>25400</xdr:colOff>
      <xdr:row>28</xdr:row>
      <xdr:rowOff>25400</xdr:rowOff>
    </xdr:from>
    <xdr:to>
      <xdr:col>1</xdr:col>
      <xdr:colOff>604519</xdr:colOff>
      <xdr:row>28</xdr:row>
      <xdr:rowOff>406400</xdr:rowOff>
    </xdr:to>
    <xdr:pic>
      <xdr:nvPicPr>
        <xdr:cNvPr id="13" name="Subgraph-aleboz" descr="aleboz.jpg"/>
        <xdr:cNvPicPr>
          <a:picLocks/>
        </xdr:cNvPicPr>
      </xdr:nvPicPr>
      <xdr:blipFill>
        <a:blip xmlns:r="http://schemas.openxmlformats.org/officeDocument/2006/relationships" r:embed="rId10" cstate="print"/>
        <a:stretch>
          <a:fillRect/>
        </a:stretch>
      </xdr:blipFill>
      <xdr:spPr>
        <a:xfrm>
          <a:off x="27251660" y="5298440"/>
          <a:ext cx="579119" cy="381000"/>
        </a:xfrm>
        <a:prstGeom prst="rect">
          <a:avLst/>
        </a:prstGeom>
      </xdr:spPr>
    </xdr:pic>
    <xdr:clientData/>
  </xdr:twoCellAnchor>
  <xdr:twoCellAnchor editAs="oneCell">
    <xdr:from>
      <xdr:col>1</xdr:col>
      <xdr:colOff>25400</xdr:colOff>
      <xdr:row>22</xdr:row>
      <xdr:rowOff>25399</xdr:rowOff>
    </xdr:from>
    <xdr:to>
      <xdr:col>1</xdr:col>
      <xdr:colOff>604519</xdr:colOff>
      <xdr:row>22</xdr:row>
      <xdr:rowOff>406399</xdr:rowOff>
    </xdr:to>
    <xdr:pic>
      <xdr:nvPicPr>
        <xdr:cNvPr id="14" name="Subgraph-alisohani" descr="alisohani.jpg"/>
        <xdr:cNvPicPr>
          <a:picLocks/>
        </xdr:cNvPicPr>
      </xdr:nvPicPr>
      <xdr:blipFill>
        <a:blip xmlns:r="http://schemas.openxmlformats.org/officeDocument/2006/relationships" r:embed="rId11" cstate="print"/>
        <a:stretch>
          <a:fillRect/>
        </a:stretch>
      </xdr:blipFill>
      <xdr:spPr>
        <a:xfrm>
          <a:off x="27251660" y="5725159"/>
          <a:ext cx="579119" cy="381000"/>
        </a:xfrm>
        <a:prstGeom prst="rect">
          <a:avLst/>
        </a:prstGeom>
      </xdr:spPr>
    </xdr:pic>
    <xdr:clientData/>
  </xdr:twoCellAnchor>
  <xdr:twoCellAnchor editAs="oneCell">
    <xdr:from>
      <xdr:col>1</xdr:col>
      <xdr:colOff>25400</xdr:colOff>
      <xdr:row>321</xdr:row>
      <xdr:rowOff>25399</xdr:rowOff>
    </xdr:from>
    <xdr:to>
      <xdr:col>1</xdr:col>
      <xdr:colOff>604519</xdr:colOff>
      <xdr:row>321</xdr:row>
      <xdr:rowOff>406399</xdr:rowOff>
    </xdr:to>
    <xdr:pic>
      <xdr:nvPicPr>
        <xdr:cNvPr id="15" name="Subgraph-LoriGama" descr="LoriGama.jpg"/>
        <xdr:cNvPicPr>
          <a:picLocks/>
        </xdr:cNvPicPr>
      </xdr:nvPicPr>
      <xdr:blipFill>
        <a:blip xmlns:r="http://schemas.openxmlformats.org/officeDocument/2006/relationships" r:embed="rId1" cstate="print"/>
        <a:stretch>
          <a:fillRect/>
        </a:stretch>
      </xdr:blipFill>
      <xdr:spPr>
        <a:xfrm>
          <a:off x="27251660" y="6151879"/>
          <a:ext cx="579119" cy="381000"/>
        </a:xfrm>
        <a:prstGeom prst="rect">
          <a:avLst/>
        </a:prstGeom>
      </xdr:spPr>
    </xdr:pic>
    <xdr:clientData/>
  </xdr:twoCellAnchor>
  <xdr:twoCellAnchor editAs="oneCell">
    <xdr:from>
      <xdr:col>1</xdr:col>
      <xdr:colOff>25400</xdr:colOff>
      <xdr:row>6</xdr:row>
      <xdr:rowOff>25400</xdr:rowOff>
    </xdr:from>
    <xdr:to>
      <xdr:col>1</xdr:col>
      <xdr:colOff>604519</xdr:colOff>
      <xdr:row>6</xdr:row>
      <xdr:rowOff>406400</xdr:rowOff>
    </xdr:to>
    <xdr:pic>
      <xdr:nvPicPr>
        <xdr:cNvPr id="16" name="Subgraph-waynesutton" descr="waynesutton.jpg"/>
        <xdr:cNvPicPr>
          <a:picLocks/>
        </xdr:cNvPicPr>
      </xdr:nvPicPr>
      <xdr:blipFill>
        <a:blip xmlns:r="http://schemas.openxmlformats.org/officeDocument/2006/relationships" r:embed="rId12" cstate="print"/>
        <a:stretch>
          <a:fillRect/>
        </a:stretch>
      </xdr:blipFill>
      <xdr:spPr>
        <a:xfrm>
          <a:off x="27251660" y="6578600"/>
          <a:ext cx="579119" cy="381000"/>
        </a:xfrm>
        <a:prstGeom prst="rect">
          <a:avLst/>
        </a:prstGeom>
      </xdr:spPr>
    </xdr:pic>
    <xdr:clientData/>
  </xdr:twoCellAnchor>
  <xdr:twoCellAnchor editAs="oneCell">
    <xdr:from>
      <xdr:col>1</xdr:col>
      <xdr:colOff>25400</xdr:colOff>
      <xdr:row>322</xdr:row>
      <xdr:rowOff>25399</xdr:rowOff>
    </xdr:from>
    <xdr:to>
      <xdr:col>1</xdr:col>
      <xdr:colOff>604519</xdr:colOff>
      <xdr:row>322</xdr:row>
      <xdr:rowOff>406399</xdr:rowOff>
    </xdr:to>
    <xdr:pic>
      <xdr:nvPicPr>
        <xdr:cNvPr id="17" name="Subgraph-LaurieShook" descr="LaurieShook.jpg"/>
        <xdr:cNvPicPr>
          <a:picLocks/>
        </xdr:cNvPicPr>
      </xdr:nvPicPr>
      <xdr:blipFill>
        <a:blip xmlns:r="http://schemas.openxmlformats.org/officeDocument/2006/relationships" r:embed="rId3" cstate="print"/>
        <a:stretch>
          <a:fillRect/>
        </a:stretch>
      </xdr:blipFill>
      <xdr:spPr>
        <a:xfrm>
          <a:off x="27251660" y="7005319"/>
          <a:ext cx="579119" cy="381000"/>
        </a:xfrm>
        <a:prstGeom prst="rect">
          <a:avLst/>
        </a:prstGeom>
      </xdr:spPr>
    </xdr:pic>
    <xdr:clientData/>
  </xdr:twoCellAnchor>
  <xdr:twoCellAnchor editAs="oneCell">
    <xdr:from>
      <xdr:col>1</xdr:col>
      <xdr:colOff>25400</xdr:colOff>
      <xdr:row>8</xdr:row>
      <xdr:rowOff>25400</xdr:rowOff>
    </xdr:from>
    <xdr:to>
      <xdr:col>1</xdr:col>
      <xdr:colOff>604519</xdr:colOff>
      <xdr:row>8</xdr:row>
      <xdr:rowOff>406400</xdr:rowOff>
    </xdr:to>
    <xdr:pic>
      <xdr:nvPicPr>
        <xdr:cNvPr id="18" name="Subgraph-kevinmarks" descr="kevinmarks.jpg"/>
        <xdr:cNvPicPr>
          <a:picLocks/>
        </xdr:cNvPicPr>
      </xdr:nvPicPr>
      <xdr:blipFill>
        <a:blip xmlns:r="http://schemas.openxmlformats.org/officeDocument/2006/relationships" r:embed="rId13" cstate="print"/>
        <a:stretch>
          <a:fillRect/>
        </a:stretch>
      </xdr:blipFill>
      <xdr:spPr>
        <a:xfrm>
          <a:off x="27251660" y="7432040"/>
          <a:ext cx="579119" cy="381000"/>
        </a:xfrm>
        <a:prstGeom prst="rect">
          <a:avLst/>
        </a:prstGeom>
      </xdr:spPr>
    </xdr:pic>
    <xdr:clientData/>
  </xdr:twoCellAnchor>
  <xdr:twoCellAnchor editAs="oneCell">
    <xdr:from>
      <xdr:col>1</xdr:col>
      <xdr:colOff>25400</xdr:colOff>
      <xdr:row>323</xdr:row>
      <xdr:rowOff>25399</xdr:rowOff>
    </xdr:from>
    <xdr:to>
      <xdr:col>1</xdr:col>
      <xdr:colOff>604519</xdr:colOff>
      <xdr:row>323</xdr:row>
      <xdr:rowOff>406399</xdr:rowOff>
    </xdr:to>
    <xdr:pic>
      <xdr:nvPicPr>
        <xdr:cNvPr id="19" name="Subgraph-econwriter5" descr="econwriter5.jpg"/>
        <xdr:cNvPicPr>
          <a:picLocks/>
        </xdr:cNvPicPr>
      </xdr:nvPicPr>
      <xdr:blipFill>
        <a:blip xmlns:r="http://schemas.openxmlformats.org/officeDocument/2006/relationships" r:embed="rId3" cstate="print"/>
        <a:stretch>
          <a:fillRect/>
        </a:stretch>
      </xdr:blipFill>
      <xdr:spPr>
        <a:xfrm>
          <a:off x="27251660" y="7858759"/>
          <a:ext cx="579119" cy="381000"/>
        </a:xfrm>
        <a:prstGeom prst="rect">
          <a:avLst/>
        </a:prstGeom>
      </xdr:spPr>
    </xdr:pic>
    <xdr:clientData/>
  </xdr:twoCellAnchor>
  <xdr:twoCellAnchor editAs="oneCell">
    <xdr:from>
      <xdr:col>1</xdr:col>
      <xdr:colOff>25400</xdr:colOff>
      <xdr:row>324</xdr:row>
      <xdr:rowOff>25400</xdr:rowOff>
    </xdr:from>
    <xdr:to>
      <xdr:col>1</xdr:col>
      <xdr:colOff>604519</xdr:colOff>
      <xdr:row>324</xdr:row>
      <xdr:rowOff>406400</xdr:rowOff>
    </xdr:to>
    <xdr:pic>
      <xdr:nvPicPr>
        <xdr:cNvPr id="20" name="Subgraph-almightycasey" descr="almightycasey.jpg"/>
        <xdr:cNvPicPr>
          <a:picLocks/>
        </xdr:cNvPicPr>
      </xdr:nvPicPr>
      <xdr:blipFill>
        <a:blip xmlns:r="http://schemas.openxmlformats.org/officeDocument/2006/relationships" r:embed="rId3" cstate="print"/>
        <a:stretch>
          <a:fillRect/>
        </a:stretch>
      </xdr:blipFill>
      <xdr:spPr>
        <a:xfrm>
          <a:off x="27251660" y="8285480"/>
          <a:ext cx="579119" cy="381000"/>
        </a:xfrm>
        <a:prstGeom prst="rect">
          <a:avLst/>
        </a:prstGeom>
      </xdr:spPr>
    </xdr:pic>
    <xdr:clientData/>
  </xdr:twoCellAnchor>
  <xdr:twoCellAnchor editAs="oneCell">
    <xdr:from>
      <xdr:col>1</xdr:col>
      <xdr:colOff>25400</xdr:colOff>
      <xdr:row>325</xdr:row>
      <xdr:rowOff>25400</xdr:rowOff>
    </xdr:from>
    <xdr:to>
      <xdr:col>1</xdr:col>
      <xdr:colOff>604519</xdr:colOff>
      <xdr:row>325</xdr:row>
      <xdr:rowOff>406400</xdr:rowOff>
    </xdr:to>
    <xdr:pic>
      <xdr:nvPicPr>
        <xdr:cNvPr id="21" name="Subgraph-webtechlaw" descr="webtechlaw.jpg"/>
        <xdr:cNvPicPr>
          <a:picLocks/>
        </xdr:cNvPicPr>
      </xdr:nvPicPr>
      <xdr:blipFill>
        <a:blip xmlns:r="http://schemas.openxmlformats.org/officeDocument/2006/relationships" r:embed="rId14" cstate="print"/>
        <a:stretch>
          <a:fillRect/>
        </a:stretch>
      </xdr:blipFill>
      <xdr:spPr>
        <a:xfrm>
          <a:off x="27251660" y="8712200"/>
          <a:ext cx="579119" cy="381000"/>
        </a:xfrm>
        <a:prstGeom prst="rect">
          <a:avLst/>
        </a:prstGeom>
      </xdr:spPr>
    </xdr:pic>
    <xdr:clientData/>
  </xdr:twoCellAnchor>
  <xdr:twoCellAnchor editAs="oneCell">
    <xdr:from>
      <xdr:col>1</xdr:col>
      <xdr:colOff>25400</xdr:colOff>
      <xdr:row>326</xdr:row>
      <xdr:rowOff>25399</xdr:rowOff>
    </xdr:from>
    <xdr:to>
      <xdr:col>1</xdr:col>
      <xdr:colOff>604519</xdr:colOff>
      <xdr:row>326</xdr:row>
      <xdr:rowOff>406399</xdr:rowOff>
    </xdr:to>
    <xdr:pic>
      <xdr:nvPicPr>
        <xdr:cNvPr id="22" name="Subgraph-TrustWorksInc" descr="TrustWorksInc.jpg"/>
        <xdr:cNvPicPr>
          <a:picLocks/>
        </xdr:cNvPicPr>
      </xdr:nvPicPr>
      <xdr:blipFill>
        <a:blip xmlns:r="http://schemas.openxmlformats.org/officeDocument/2006/relationships" r:embed="rId3" cstate="print"/>
        <a:stretch>
          <a:fillRect/>
        </a:stretch>
      </xdr:blipFill>
      <xdr:spPr>
        <a:xfrm>
          <a:off x="27251660" y="9138919"/>
          <a:ext cx="579119" cy="381000"/>
        </a:xfrm>
        <a:prstGeom prst="rect">
          <a:avLst/>
        </a:prstGeom>
      </xdr:spPr>
    </xdr:pic>
    <xdr:clientData/>
  </xdr:twoCellAnchor>
  <xdr:twoCellAnchor editAs="oneCell">
    <xdr:from>
      <xdr:col>1</xdr:col>
      <xdr:colOff>25400</xdr:colOff>
      <xdr:row>13</xdr:row>
      <xdr:rowOff>25400</xdr:rowOff>
    </xdr:from>
    <xdr:to>
      <xdr:col>1</xdr:col>
      <xdr:colOff>604519</xdr:colOff>
      <xdr:row>13</xdr:row>
      <xdr:rowOff>406400</xdr:rowOff>
    </xdr:to>
    <xdr:pic>
      <xdr:nvPicPr>
        <xdr:cNvPr id="23" name="Subgraph-BoraZ" descr="BoraZ.jpg"/>
        <xdr:cNvPicPr>
          <a:picLocks/>
        </xdr:cNvPicPr>
      </xdr:nvPicPr>
      <xdr:blipFill>
        <a:blip xmlns:r="http://schemas.openxmlformats.org/officeDocument/2006/relationships" r:embed="rId15" cstate="print"/>
        <a:stretch>
          <a:fillRect/>
        </a:stretch>
      </xdr:blipFill>
      <xdr:spPr>
        <a:xfrm>
          <a:off x="27251660" y="9565640"/>
          <a:ext cx="579119" cy="381000"/>
        </a:xfrm>
        <a:prstGeom prst="rect">
          <a:avLst/>
        </a:prstGeom>
      </xdr:spPr>
    </xdr:pic>
    <xdr:clientData/>
  </xdr:twoCellAnchor>
  <xdr:twoCellAnchor editAs="oneCell">
    <xdr:from>
      <xdr:col>1</xdr:col>
      <xdr:colOff>25400</xdr:colOff>
      <xdr:row>108</xdr:row>
      <xdr:rowOff>25399</xdr:rowOff>
    </xdr:from>
    <xdr:to>
      <xdr:col>1</xdr:col>
      <xdr:colOff>604519</xdr:colOff>
      <xdr:row>108</xdr:row>
      <xdr:rowOff>406399</xdr:rowOff>
    </xdr:to>
    <xdr:pic>
      <xdr:nvPicPr>
        <xdr:cNvPr id="24" name="Subgraph-DanicaR" descr="DanicaR.jpg"/>
        <xdr:cNvPicPr>
          <a:picLocks/>
        </xdr:cNvPicPr>
      </xdr:nvPicPr>
      <xdr:blipFill>
        <a:blip xmlns:r="http://schemas.openxmlformats.org/officeDocument/2006/relationships" r:embed="rId16" cstate="print"/>
        <a:stretch>
          <a:fillRect/>
        </a:stretch>
      </xdr:blipFill>
      <xdr:spPr>
        <a:xfrm>
          <a:off x="27251660" y="9992359"/>
          <a:ext cx="579119" cy="381000"/>
        </a:xfrm>
        <a:prstGeom prst="rect">
          <a:avLst/>
        </a:prstGeom>
      </xdr:spPr>
    </xdr:pic>
    <xdr:clientData/>
  </xdr:twoCellAnchor>
  <xdr:twoCellAnchor editAs="oneCell">
    <xdr:from>
      <xdr:col>1</xdr:col>
      <xdr:colOff>25400</xdr:colOff>
      <xdr:row>9</xdr:row>
      <xdr:rowOff>25400</xdr:rowOff>
    </xdr:from>
    <xdr:to>
      <xdr:col>1</xdr:col>
      <xdr:colOff>604519</xdr:colOff>
      <xdr:row>9</xdr:row>
      <xdr:rowOff>406400</xdr:rowOff>
    </xdr:to>
    <xdr:pic>
      <xdr:nvPicPr>
        <xdr:cNvPr id="25" name="Subgraph-smalljones" descr="smalljones.jpg"/>
        <xdr:cNvPicPr>
          <a:picLocks/>
        </xdr:cNvPicPr>
      </xdr:nvPicPr>
      <xdr:blipFill>
        <a:blip xmlns:r="http://schemas.openxmlformats.org/officeDocument/2006/relationships" r:embed="rId17" cstate="print"/>
        <a:stretch>
          <a:fillRect/>
        </a:stretch>
      </xdr:blipFill>
      <xdr:spPr>
        <a:xfrm>
          <a:off x="27251660" y="10419080"/>
          <a:ext cx="579119" cy="381000"/>
        </a:xfrm>
        <a:prstGeom prst="rect">
          <a:avLst/>
        </a:prstGeom>
      </xdr:spPr>
    </xdr:pic>
    <xdr:clientData/>
  </xdr:twoCellAnchor>
  <xdr:twoCellAnchor editAs="oneCell">
    <xdr:from>
      <xdr:col>1</xdr:col>
      <xdr:colOff>25400</xdr:colOff>
      <xdr:row>33</xdr:row>
      <xdr:rowOff>25400</xdr:rowOff>
    </xdr:from>
    <xdr:to>
      <xdr:col>1</xdr:col>
      <xdr:colOff>604519</xdr:colOff>
      <xdr:row>33</xdr:row>
      <xdr:rowOff>406400</xdr:rowOff>
    </xdr:to>
    <xdr:pic>
      <xdr:nvPicPr>
        <xdr:cNvPr id="26" name="Subgraph-CaptSolo" descr="CaptSolo.jpg"/>
        <xdr:cNvPicPr>
          <a:picLocks/>
        </xdr:cNvPicPr>
      </xdr:nvPicPr>
      <xdr:blipFill>
        <a:blip xmlns:r="http://schemas.openxmlformats.org/officeDocument/2006/relationships" r:embed="rId18" cstate="print"/>
        <a:stretch>
          <a:fillRect/>
        </a:stretch>
      </xdr:blipFill>
      <xdr:spPr>
        <a:xfrm>
          <a:off x="27251660" y="10845800"/>
          <a:ext cx="579119" cy="381000"/>
        </a:xfrm>
        <a:prstGeom prst="rect">
          <a:avLst/>
        </a:prstGeom>
      </xdr:spPr>
    </xdr:pic>
    <xdr:clientData/>
  </xdr:twoCellAnchor>
  <xdr:twoCellAnchor editAs="oneCell">
    <xdr:from>
      <xdr:col>1</xdr:col>
      <xdr:colOff>25400</xdr:colOff>
      <xdr:row>127</xdr:row>
      <xdr:rowOff>25399</xdr:rowOff>
    </xdr:from>
    <xdr:to>
      <xdr:col>1</xdr:col>
      <xdr:colOff>604519</xdr:colOff>
      <xdr:row>127</xdr:row>
      <xdr:rowOff>406399</xdr:rowOff>
    </xdr:to>
    <xdr:pic>
      <xdr:nvPicPr>
        <xdr:cNvPr id="27" name="Subgraph-carlmalamud" descr="carlmalamud.jpg"/>
        <xdr:cNvPicPr>
          <a:picLocks/>
        </xdr:cNvPicPr>
      </xdr:nvPicPr>
      <xdr:blipFill>
        <a:blip xmlns:r="http://schemas.openxmlformats.org/officeDocument/2006/relationships" r:embed="rId19" cstate="print"/>
        <a:stretch>
          <a:fillRect/>
        </a:stretch>
      </xdr:blipFill>
      <xdr:spPr>
        <a:xfrm>
          <a:off x="27251660" y="11272519"/>
          <a:ext cx="579119" cy="381000"/>
        </a:xfrm>
        <a:prstGeom prst="rect">
          <a:avLst/>
        </a:prstGeom>
      </xdr:spPr>
    </xdr:pic>
    <xdr:clientData/>
  </xdr:twoCellAnchor>
  <xdr:twoCellAnchor editAs="oneCell">
    <xdr:from>
      <xdr:col>1</xdr:col>
      <xdr:colOff>25400</xdr:colOff>
      <xdr:row>15</xdr:row>
      <xdr:rowOff>25400</xdr:rowOff>
    </xdr:from>
    <xdr:to>
      <xdr:col>1</xdr:col>
      <xdr:colOff>604519</xdr:colOff>
      <xdr:row>15</xdr:row>
      <xdr:rowOff>406400</xdr:rowOff>
    </xdr:to>
    <xdr:pic>
      <xdr:nvPicPr>
        <xdr:cNvPr id="28" name="Subgraph-kidehen" descr="kidehen.jpg"/>
        <xdr:cNvPicPr>
          <a:picLocks/>
        </xdr:cNvPicPr>
      </xdr:nvPicPr>
      <xdr:blipFill>
        <a:blip xmlns:r="http://schemas.openxmlformats.org/officeDocument/2006/relationships" r:embed="rId20" cstate="print"/>
        <a:stretch>
          <a:fillRect/>
        </a:stretch>
      </xdr:blipFill>
      <xdr:spPr>
        <a:xfrm>
          <a:off x="27251660" y="11699240"/>
          <a:ext cx="579119" cy="381000"/>
        </a:xfrm>
        <a:prstGeom prst="rect">
          <a:avLst/>
        </a:prstGeom>
      </xdr:spPr>
    </xdr:pic>
    <xdr:clientData/>
  </xdr:twoCellAnchor>
  <xdr:twoCellAnchor editAs="oneCell">
    <xdr:from>
      <xdr:col>1</xdr:col>
      <xdr:colOff>25400</xdr:colOff>
      <xdr:row>11</xdr:row>
      <xdr:rowOff>25399</xdr:rowOff>
    </xdr:from>
    <xdr:to>
      <xdr:col>1</xdr:col>
      <xdr:colOff>604519</xdr:colOff>
      <xdr:row>11</xdr:row>
      <xdr:rowOff>406399</xdr:rowOff>
    </xdr:to>
    <xdr:pic>
      <xdr:nvPicPr>
        <xdr:cNvPr id="29" name="Subgraph-terraces" descr="terraces.jpg"/>
        <xdr:cNvPicPr>
          <a:picLocks/>
        </xdr:cNvPicPr>
      </xdr:nvPicPr>
      <xdr:blipFill>
        <a:blip xmlns:r="http://schemas.openxmlformats.org/officeDocument/2006/relationships" r:embed="rId21" cstate="print"/>
        <a:stretch>
          <a:fillRect/>
        </a:stretch>
      </xdr:blipFill>
      <xdr:spPr>
        <a:xfrm>
          <a:off x="27251660" y="12125959"/>
          <a:ext cx="579119" cy="381000"/>
        </a:xfrm>
        <a:prstGeom prst="rect">
          <a:avLst/>
        </a:prstGeom>
      </xdr:spPr>
    </xdr:pic>
    <xdr:clientData/>
  </xdr:twoCellAnchor>
  <xdr:twoCellAnchor editAs="oneCell">
    <xdr:from>
      <xdr:col>1</xdr:col>
      <xdr:colOff>25400</xdr:colOff>
      <xdr:row>16</xdr:row>
      <xdr:rowOff>25400</xdr:rowOff>
    </xdr:from>
    <xdr:to>
      <xdr:col>1</xdr:col>
      <xdr:colOff>604519</xdr:colOff>
      <xdr:row>16</xdr:row>
      <xdr:rowOff>406400</xdr:rowOff>
    </xdr:to>
    <xdr:pic>
      <xdr:nvPicPr>
        <xdr:cNvPr id="30" name="Subgraph-ivan_herman" descr="ivan_herman.jpg"/>
        <xdr:cNvPicPr>
          <a:picLocks/>
        </xdr:cNvPicPr>
      </xdr:nvPicPr>
      <xdr:blipFill>
        <a:blip xmlns:r="http://schemas.openxmlformats.org/officeDocument/2006/relationships" r:embed="rId22" cstate="print"/>
        <a:stretch>
          <a:fillRect/>
        </a:stretch>
      </xdr:blipFill>
      <xdr:spPr>
        <a:xfrm>
          <a:off x="27251660" y="12552680"/>
          <a:ext cx="579119" cy="381000"/>
        </a:xfrm>
        <a:prstGeom prst="rect">
          <a:avLst/>
        </a:prstGeom>
      </xdr:spPr>
    </xdr:pic>
    <xdr:clientData/>
  </xdr:twoCellAnchor>
  <xdr:twoCellAnchor editAs="oneCell">
    <xdr:from>
      <xdr:col>1</xdr:col>
      <xdr:colOff>25400</xdr:colOff>
      <xdr:row>53</xdr:row>
      <xdr:rowOff>25400</xdr:rowOff>
    </xdr:from>
    <xdr:to>
      <xdr:col>1</xdr:col>
      <xdr:colOff>604519</xdr:colOff>
      <xdr:row>53</xdr:row>
      <xdr:rowOff>406400</xdr:rowOff>
    </xdr:to>
    <xdr:pic>
      <xdr:nvPicPr>
        <xdr:cNvPr id="31" name="Subgraph-dullhunk" descr="dullhunk.jpg"/>
        <xdr:cNvPicPr>
          <a:picLocks/>
        </xdr:cNvPicPr>
      </xdr:nvPicPr>
      <xdr:blipFill>
        <a:blip xmlns:r="http://schemas.openxmlformats.org/officeDocument/2006/relationships" r:embed="rId23" cstate="print"/>
        <a:stretch>
          <a:fillRect/>
        </a:stretch>
      </xdr:blipFill>
      <xdr:spPr>
        <a:xfrm>
          <a:off x="27251660" y="12979400"/>
          <a:ext cx="579119" cy="381000"/>
        </a:xfrm>
        <a:prstGeom prst="rect">
          <a:avLst/>
        </a:prstGeom>
      </xdr:spPr>
    </xdr:pic>
    <xdr:clientData/>
  </xdr:twoCellAnchor>
  <xdr:twoCellAnchor editAs="oneCell">
    <xdr:from>
      <xdr:col>1</xdr:col>
      <xdr:colOff>25400</xdr:colOff>
      <xdr:row>3</xdr:row>
      <xdr:rowOff>25399</xdr:rowOff>
    </xdr:from>
    <xdr:to>
      <xdr:col>1</xdr:col>
      <xdr:colOff>604519</xdr:colOff>
      <xdr:row>3</xdr:row>
      <xdr:rowOff>406399</xdr:rowOff>
    </xdr:to>
    <xdr:pic>
      <xdr:nvPicPr>
        <xdr:cNvPr id="32" name="Subgraph-zephoria" descr="zephoria.jpg"/>
        <xdr:cNvPicPr>
          <a:picLocks/>
        </xdr:cNvPicPr>
      </xdr:nvPicPr>
      <xdr:blipFill>
        <a:blip xmlns:r="http://schemas.openxmlformats.org/officeDocument/2006/relationships" r:embed="rId24" cstate="print"/>
        <a:stretch>
          <a:fillRect/>
        </a:stretch>
      </xdr:blipFill>
      <xdr:spPr>
        <a:xfrm>
          <a:off x="27251660" y="13406119"/>
          <a:ext cx="579119" cy="381000"/>
        </a:xfrm>
        <a:prstGeom prst="rect">
          <a:avLst/>
        </a:prstGeom>
      </xdr:spPr>
    </xdr:pic>
    <xdr:clientData/>
  </xdr:twoCellAnchor>
  <xdr:twoCellAnchor editAs="oneCell">
    <xdr:from>
      <xdr:col>1</xdr:col>
      <xdr:colOff>25400</xdr:colOff>
      <xdr:row>327</xdr:row>
      <xdr:rowOff>25399</xdr:rowOff>
    </xdr:from>
    <xdr:to>
      <xdr:col>1</xdr:col>
      <xdr:colOff>604519</xdr:colOff>
      <xdr:row>327</xdr:row>
      <xdr:rowOff>406399</xdr:rowOff>
    </xdr:to>
    <xdr:pic>
      <xdr:nvPicPr>
        <xdr:cNvPr id="33" name="Subgraph-sigaard" descr="sigaard.jpg"/>
        <xdr:cNvPicPr>
          <a:picLocks/>
        </xdr:cNvPicPr>
      </xdr:nvPicPr>
      <xdr:blipFill>
        <a:blip xmlns:r="http://schemas.openxmlformats.org/officeDocument/2006/relationships" r:embed="rId1" cstate="print"/>
        <a:stretch>
          <a:fillRect/>
        </a:stretch>
      </xdr:blipFill>
      <xdr:spPr>
        <a:xfrm>
          <a:off x="27251660" y="13832839"/>
          <a:ext cx="579119" cy="381000"/>
        </a:xfrm>
        <a:prstGeom prst="rect">
          <a:avLst/>
        </a:prstGeom>
      </xdr:spPr>
    </xdr:pic>
    <xdr:clientData/>
  </xdr:twoCellAnchor>
  <xdr:twoCellAnchor editAs="oneCell">
    <xdr:from>
      <xdr:col>1</xdr:col>
      <xdr:colOff>25400</xdr:colOff>
      <xdr:row>82</xdr:row>
      <xdr:rowOff>25400</xdr:rowOff>
    </xdr:from>
    <xdr:to>
      <xdr:col>1</xdr:col>
      <xdr:colOff>604519</xdr:colOff>
      <xdr:row>82</xdr:row>
      <xdr:rowOff>406400</xdr:rowOff>
    </xdr:to>
    <xdr:pic>
      <xdr:nvPicPr>
        <xdr:cNvPr id="34" name="Subgraph-finnjordal" descr="finnjordal.jpg"/>
        <xdr:cNvPicPr>
          <a:picLocks/>
        </xdr:cNvPicPr>
      </xdr:nvPicPr>
      <xdr:blipFill>
        <a:blip xmlns:r="http://schemas.openxmlformats.org/officeDocument/2006/relationships" r:embed="rId25" cstate="print"/>
        <a:stretch>
          <a:fillRect/>
        </a:stretch>
      </xdr:blipFill>
      <xdr:spPr>
        <a:xfrm>
          <a:off x="27251660" y="14259560"/>
          <a:ext cx="579119" cy="381000"/>
        </a:xfrm>
        <a:prstGeom prst="rect">
          <a:avLst/>
        </a:prstGeom>
      </xdr:spPr>
    </xdr:pic>
    <xdr:clientData/>
  </xdr:twoCellAnchor>
  <xdr:twoCellAnchor editAs="oneCell">
    <xdr:from>
      <xdr:col>1</xdr:col>
      <xdr:colOff>25400</xdr:colOff>
      <xdr:row>328</xdr:row>
      <xdr:rowOff>25400</xdr:rowOff>
    </xdr:from>
    <xdr:to>
      <xdr:col>1</xdr:col>
      <xdr:colOff>604519</xdr:colOff>
      <xdr:row>328</xdr:row>
      <xdr:rowOff>406400</xdr:rowOff>
    </xdr:to>
    <xdr:pic>
      <xdr:nvPicPr>
        <xdr:cNvPr id="35" name="Subgraph-sarapetry" descr="sarapetry.jpg"/>
        <xdr:cNvPicPr>
          <a:picLocks/>
        </xdr:cNvPicPr>
      </xdr:nvPicPr>
      <xdr:blipFill>
        <a:blip xmlns:r="http://schemas.openxmlformats.org/officeDocument/2006/relationships" r:embed="rId26" cstate="print"/>
        <a:stretch>
          <a:fillRect/>
        </a:stretch>
      </xdr:blipFill>
      <xdr:spPr>
        <a:xfrm>
          <a:off x="27251660" y="14686280"/>
          <a:ext cx="579119" cy="381000"/>
        </a:xfrm>
        <a:prstGeom prst="rect">
          <a:avLst/>
        </a:prstGeom>
      </xdr:spPr>
    </xdr:pic>
    <xdr:clientData/>
  </xdr:twoCellAnchor>
  <xdr:twoCellAnchor editAs="oneCell">
    <xdr:from>
      <xdr:col>1</xdr:col>
      <xdr:colOff>25400</xdr:colOff>
      <xdr:row>12</xdr:row>
      <xdr:rowOff>25400</xdr:rowOff>
    </xdr:from>
    <xdr:to>
      <xdr:col>1</xdr:col>
      <xdr:colOff>604519</xdr:colOff>
      <xdr:row>12</xdr:row>
      <xdr:rowOff>406400</xdr:rowOff>
    </xdr:to>
    <xdr:pic>
      <xdr:nvPicPr>
        <xdr:cNvPr id="36" name="Subgraph-jahendler" descr="jahendler.jpg"/>
        <xdr:cNvPicPr>
          <a:picLocks/>
        </xdr:cNvPicPr>
      </xdr:nvPicPr>
      <xdr:blipFill>
        <a:blip xmlns:r="http://schemas.openxmlformats.org/officeDocument/2006/relationships" r:embed="rId27" cstate="print"/>
        <a:stretch>
          <a:fillRect/>
        </a:stretch>
      </xdr:blipFill>
      <xdr:spPr>
        <a:xfrm>
          <a:off x="27251660" y="15113000"/>
          <a:ext cx="579119" cy="381000"/>
        </a:xfrm>
        <a:prstGeom prst="rect">
          <a:avLst/>
        </a:prstGeom>
      </xdr:spPr>
    </xdr:pic>
    <xdr:clientData/>
  </xdr:twoCellAnchor>
  <xdr:twoCellAnchor editAs="oneCell">
    <xdr:from>
      <xdr:col>1</xdr:col>
      <xdr:colOff>25400</xdr:colOff>
      <xdr:row>329</xdr:row>
      <xdr:rowOff>25399</xdr:rowOff>
    </xdr:from>
    <xdr:to>
      <xdr:col>1</xdr:col>
      <xdr:colOff>604519</xdr:colOff>
      <xdr:row>329</xdr:row>
      <xdr:rowOff>406399</xdr:rowOff>
    </xdr:to>
    <xdr:pic>
      <xdr:nvPicPr>
        <xdr:cNvPr id="37" name="Subgraph-elismonteiro" descr="elismonteiro.jpg"/>
        <xdr:cNvPicPr>
          <a:picLocks/>
        </xdr:cNvPicPr>
      </xdr:nvPicPr>
      <xdr:blipFill>
        <a:blip xmlns:r="http://schemas.openxmlformats.org/officeDocument/2006/relationships" r:embed="rId28" cstate="print"/>
        <a:stretch>
          <a:fillRect/>
        </a:stretch>
      </xdr:blipFill>
      <xdr:spPr>
        <a:xfrm>
          <a:off x="27251660" y="15539719"/>
          <a:ext cx="579119" cy="381000"/>
        </a:xfrm>
        <a:prstGeom prst="rect">
          <a:avLst/>
        </a:prstGeom>
      </xdr:spPr>
    </xdr:pic>
    <xdr:clientData/>
  </xdr:twoCellAnchor>
  <xdr:twoCellAnchor editAs="oneCell">
    <xdr:from>
      <xdr:col>1</xdr:col>
      <xdr:colOff>25400</xdr:colOff>
      <xdr:row>157</xdr:row>
      <xdr:rowOff>25399</xdr:rowOff>
    </xdr:from>
    <xdr:to>
      <xdr:col>1</xdr:col>
      <xdr:colOff>604519</xdr:colOff>
      <xdr:row>157</xdr:row>
      <xdr:rowOff>406399</xdr:rowOff>
    </xdr:to>
    <xdr:pic>
      <xdr:nvPicPr>
        <xdr:cNvPr id="38" name="Subgraph-taktak" descr="taktak.jpg"/>
        <xdr:cNvPicPr>
          <a:picLocks/>
        </xdr:cNvPicPr>
      </xdr:nvPicPr>
      <xdr:blipFill>
        <a:blip xmlns:r="http://schemas.openxmlformats.org/officeDocument/2006/relationships" r:embed="rId29" cstate="print"/>
        <a:stretch>
          <a:fillRect/>
        </a:stretch>
      </xdr:blipFill>
      <xdr:spPr>
        <a:xfrm>
          <a:off x="27251660" y="15966439"/>
          <a:ext cx="579119" cy="381000"/>
        </a:xfrm>
        <a:prstGeom prst="rect">
          <a:avLst/>
        </a:prstGeom>
      </xdr:spPr>
    </xdr:pic>
    <xdr:clientData/>
  </xdr:twoCellAnchor>
  <xdr:twoCellAnchor editAs="oneCell">
    <xdr:from>
      <xdr:col>1</xdr:col>
      <xdr:colOff>25400</xdr:colOff>
      <xdr:row>52</xdr:row>
      <xdr:rowOff>25400</xdr:rowOff>
    </xdr:from>
    <xdr:to>
      <xdr:col>1</xdr:col>
      <xdr:colOff>604519</xdr:colOff>
      <xdr:row>52</xdr:row>
      <xdr:rowOff>406400</xdr:rowOff>
    </xdr:to>
    <xdr:pic>
      <xdr:nvPicPr>
        <xdr:cNvPr id="39" name="Subgraph-dret" descr="dret.jpg"/>
        <xdr:cNvPicPr>
          <a:picLocks/>
        </xdr:cNvPicPr>
      </xdr:nvPicPr>
      <xdr:blipFill>
        <a:blip xmlns:r="http://schemas.openxmlformats.org/officeDocument/2006/relationships" r:embed="rId30" cstate="print"/>
        <a:stretch>
          <a:fillRect/>
        </a:stretch>
      </xdr:blipFill>
      <xdr:spPr>
        <a:xfrm>
          <a:off x="27251660" y="16393160"/>
          <a:ext cx="579119" cy="381000"/>
        </a:xfrm>
        <a:prstGeom prst="rect">
          <a:avLst/>
        </a:prstGeom>
      </xdr:spPr>
    </xdr:pic>
    <xdr:clientData/>
  </xdr:twoCellAnchor>
  <xdr:twoCellAnchor editAs="oneCell">
    <xdr:from>
      <xdr:col>1</xdr:col>
      <xdr:colOff>25400</xdr:colOff>
      <xdr:row>14</xdr:row>
      <xdr:rowOff>25400</xdr:rowOff>
    </xdr:from>
    <xdr:to>
      <xdr:col>1</xdr:col>
      <xdr:colOff>604519</xdr:colOff>
      <xdr:row>14</xdr:row>
      <xdr:rowOff>406400</xdr:rowOff>
    </xdr:to>
    <xdr:pic>
      <xdr:nvPicPr>
        <xdr:cNvPr id="40" name="Subgraph-JeniT" descr="JeniT.jpg"/>
        <xdr:cNvPicPr>
          <a:picLocks/>
        </xdr:cNvPicPr>
      </xdr:nvPicPr>
      <xdr:blipFill>
        <a:blip xmlns:r="http://schemas.openxmlformats.org/officeDocument/2006/relationships" r:embed="rId31" cstate="print"/>
        <a:stretch>
          <a:fillRect/>
        </a:stretch>
      </xdr:blipFill>
      <xdr:spPr>
        <a:xfrm>
          <a:off x="27251660" y="16819880"/>
          <a:ext cx="579119" cy="381000"/>
        </a:xfrm>
        <a:prstGeom prst="rect">
          <a:avLst/>
        </a:prstGeom>
      </xdr:spPr>
    </xdr:pic>
    <xdr:clientData/>
  </xdr:twoCellAnchor>
  <xdr:twoCellAnchor editAs="oneCell">
    <xdr:from>
      <xdr:col>1</xdr:col>
      <xdr:colOff>25400</xdr:colOff>
      <xdr:row>90</xdr:row>
      <xdr:rowOff>25400</xdr:rowOff>
    </xdr:from>
    <xdr:to>
      <xdr:col>1</xdr:col>
      <xdr:colOff>604519</xdr:colOff>
      <xdr:row>90</xdr:row>
      <xdr:rowOff>406400</xdr:rowOff>
    </xdr:to>
    <xdr:pic>
      <xdr:nvPicPr>
        <xdr:cNvPr id="41" name="Subgraph-HCIR_GeneG" descr="HCIR_GeneG.jpg"/>
        <xdr:cNvPicPr>
          <a:picLocks/>
        </xdr:cNvPicPr>
      </xdr:nvPicPr>
      <xdr:blipFill>
        <a:blip xmlns:r="http://schemas.openxmlformats.org/officeDocument/2006/relationships" r:embed="rId32" cstate="print"/>
        <a:stretch>
          <a:fillRect/>
        </a:stretch>
      </xdr:blipFill>
      <xdr:spPr>
        <a:xfrm>
          <a:off x="27251660" y="17246600"/>
          <a:ext cx="579119" cy="381000"/>
        </a:xfrm>
        <a:prstGeom prst="rect">
          <a:avLst/>
        </a:prstGeom>
      </xdr:spPr>
    </xdr:pic>
    <xdr:clientData/>
  </xdr:twoCellAnchor>
  <xdr:twoCellAnchor editAs="oneCell">
    <xdr:from>
      <xdr:col>1</xdr:col>
      <xdr:colOff>25400</xdr:colOff>
      <xdr:row>41</xdr:row>
      <xdr:rowOff>25399</xdr:rowOff>
    </xdr:from>
    <xdr:to>
      <xdr:col>1</xdr:col>
      <xdr:colOff>604519</xdr:colOff>
      <xdr:row>41</xdr:row>
      <xdr:rowOff>406399</xdr:rowOff>
    </xdr:to>
    <xdr:pic>
      <xdr:nvPicPr>
        <xdr:cNvPr id="42" name="Subgraph-xamat" descr="xamat.jpg"/>
        <xdr:cNvPicPr>
          <a:picLocks/>
        </xdr:cNvPicPr>
      </xdr:nvPicPr>
      <xdr:blipFill>
        <a:blip xmlns:r="http://schemas.openxmlformats.org/officeDocument/2006/relationships" r:embed="rId33" cstate="print"/>
        <a:stretch>
          <a:fillRect/>
        </a:stretch>
      </xdr:blipFill>
      <xdr:spPr>
        <a:xfrm>
          <a:off x="27251660" y="17673319"/>
          <a:ext cx="579119" cy="381000"/>
        </a:xfrm>
        <a:prstGeom prst="rect">
          <a:avLst/>
        </a:prstGeom>
      </xdr:spPr>
    </xdr:pic>
    <xdr:clientData/>
  </xdr:twoCellAnchor>
  <xdr:twoCellAnchor editAs="oneCell">
    <xdr:from>
      <xdr:col>1</xdr:col>
      <xdr:colOff>25400</xdr:colOff>
      <xdr:row>7</xdr:row>
      <xdr:rowOff>25399</xdr:rowOff>
    </xdr:from>
    <xdr:to>
      <xdr:col>1</xdr:col>
      <xdr:colOff>604519</xdr:colOff>
      <xdr:row>7</xdr:row>
      <xdr:rowOff>406399</xdr:rowOff>
    </xdr:to>
    <xdr:pic>
      <xdr:nvPicPr>
        <xdr:cNvPr id="43" name="Subgraph-googleresearch" descr="googleresearch.jpg"/>
        <xdr:cNvPicPr>
          <a:picLocks/>
        </xdr:cNvPicPr>
      </xdr:nvPicPr>
      <xdr:blipFill>
        <a:blip xmlns:r="http://schemas.openxmlformats.org/officeDocument/2006/relationships" r:embed="rId34" cstate="print"/>
        <a:stretch>
          <a:fillRect/>
        </a:stretch>
      </xdr:blipFill>
      <xdr:spPr>
        <a:xfrm>
          <a:off x="27251660" y="18100039"/>
          <a:ext cx="579119" cy="381000"/>
        </a:xfrm>
        <a:prstGeom prst="rect">
          <a:avLst/>
        </a:prstGeom>
      </xdr:spPr>
    </xdr:pic>
    <xdr:clientData/>
  </xdr:twoCellAnchor>
  <xdr:twoCellAnchor editAs="oneCell">
    <xdr:from>
      <xdr:col>1</xdr:col>
      <xdr:colOff>25400</xdr:colOff>
      <xdr:row>4</xdr:row>
      <xdr:rowOff>25400</xdr:rowOff>
    </xdr:from>
    <xdr:to>
      <xdr:col>1</xdr:col>
      <xdr:colOff>604519</xdr:colOff>
      <xdr:row>4</xdr:row>
      <xdr:rowOff>406400</xdr:rowOff>
    </xdr:to>
    <xdr:pic>
      <xdr:nvPicPr>
        <xdr:cNvPr id="44" name="Subgraph-MSFTResearch" descr="MSFTResearch.jpg"/>
        <xdr:cNvPicPr>
          <a:picLocks/>
        </xdr:cNvPicPr>
      </xdr:nvPicPr>
      <xdr:blipFill>
        <a:blip xmlns:r="http://schemas.openxmlformats.org/officeDocument/2006/relationships" r:embed="rId35" cstate="print"/>
        <a:stretch>
          <a:fillRect/>
        </a:stretch>
      </xdr:blipFill>
      <xdr:spPr>
        <a:xfrm>
          <a:off x="27251660" y="18526760"/>
          <a:ext cx="579119" cy="381000"/>
        </a:xfrm>
        <a:prstGeom prst="rect">
          <a:avLst/>
        </a:prstGeom>
      </xdr:spPr>
    </xdr:pic>
    <xdr:clientData/>
  </xdr:twoCellAnchor>
  <xdr:twoCellAnchor editAs="oneCell">
    <xdr:from>
      <xdr:col>1</xdr:col>
      <xdr:colOff>25400</xdr:colOff>
      <xdr:row>24</xdr:row>
      <xdr:rowOff>25400</xdr:rowOff>
    </xdr:from>
    <xdr:to>
      <xdr:col>1</xdr:col>
      <xdr:colOff>604519</xdr:colOff>
      <xdr:row>24</xdr:row>
      <xdr:rowOff>406400</xdr:rowOff>
    </xdr:to>
    <xdr:pic>
      <xdr:nvPicPr>
        <xdr:cNvPr id="45" name="Subgraph-YahooLabs" descr="YahooLabs.jpg"/>
        <xdr:cNvPicPr>
          <a:picLocks/>
        </xdr:cNvPicPr>
      </xdr:nvPicPr>
      <xdr:blipFill>
        <a:blip xmlns:r="http://schemas.openxmlformats.org/officeDocument/2006/relationships" r:embed="rId36" cstate="print"/>
        <a:stretch>
          <a:fillRect/>
        </a:stretch>
      </xdr:blipFill>
      <xdr:spPr>
        <a:xfrm>
          <a:off x="27251660" y="18953480"/>
          <a:ext cx="579119" cy="381000"/>
        </a:xfrm>
        <a:prstGeom prst="rect">
          <a:avLst/>
        </a:prstGeom>
      </xdr:spPr>
    </xdr:pic>
    <xdr:clientData/>
  </xdr:twoCellAnchor>
  <xdr:twoCellAnchor editAs="oneCell">
    <xdr:from>
      <xdr:col>1</xdr:col>
      <xdr:colOff>25400</xdr:colOff>
      <xdr:row>109</xdr:row>
      <xdr:rowOff>25400</xdr:rowOff>
    </xdr:from>
    <xdr:to>
      <xdr:col>1</xdr:col>
      <xdr:colOff>604519</xdr:colOff>
      <xdr:row>109</xdr:row>
      <xdr:rowOff>406400</xdr:rowOff>
    </xdr:to>
    <xdr:pic>
      <xdr:nvPicPr>
        <xdr:cNvPr id="46" name="Subgraph-tsubosaka" descr="tsubosaka.jpg"/>
        <xdr:cNvPicPr>
          <a:picLocks/>
        </xdr:cNvPicPr>
      </xdr:nvPicPr>
      <xdr:blipFill>
        <a:blip xmlns:r="http://schemas.openxmlformats.org/officeDocument/2006/relationships" r:embed="rId37" cstate="print"/>
        <a:stretch>
          <a:fillRect/>
        </a:stretch>
      </xdr:blipFill>
      <xdr:spPr>
        <a:xfrm>
          <a:off x="27251660" y="19380200"/>
          <a:ext cx="579119" cy="381000"/>
        </a:xfrm>
        <a:prstGeom prst="rect">
          <a:avLst/>
        </a:prstGeom>
      </xdr:spPr>
    </xdr:pic>
    <xdr:clientData/>
  </xdr:twoCellAnchor>
  <xdr:twoCellAnchor editAs="oneCell">
    <xdr:from>
      <xdr:col>1</xdr:col>
      <xdr:colOff>25400</xdr:colOff>
      <xdr:row>184</xdr:row>
      <xdr:rowOff>25399</xdr:rowOff>
    </xdr:from>
    <xdr:to>
      <xdr:col>1</xdr:col>
      <xdr:colOff>604519</xdr:colOff>
      <xdr:row>184</xdr:row>
      <xdr:rowOff>406399</xdr:rowOff>
    </xdr:to>
    <xdr:pic>
      <xdr:nvPicPr>
        <xdr:cNvPr id="47" name="Subgraph-iroberger" descr="iroberger.jpg"/>
        <xdr:cNvPicPr>
          <a:picLocks/>
        </xdr:cNvPicPr>
      </xdr:nvPicPr>
      <xdr:blipFill>
        <a:blip xmlns:r="http://schemas.openxmlformats.org/officeDocument/2006/relationships" r:embed="rId38" cstate="print"/>
        <a:stretch>
          <a:fillRect/>
        </a:stretch>
      </xdr:blipFill>
      <xdr:spPr>
        <a:xfrm>
          <a:off x="27251660" y="19806919"/>
          <a:ext cx="579119" cy="381000"/>
        </a:xfrm>
        <a:prstGeom prst="rect">
          <a:avLst/>
        </a:prstGeom>
      </xdr:spPr>
    </xdr:pic>
    <xdr:clientData/>
  </xdr:twoCellAnchor>
  <xdr:twoCellAnchor editAs="oneCell">
    <xdr:from>
      <xdr:col>1</xdr:col>
      <xdr:colOff>25400</xdr:colOff>
      <xdr:row>225</xdr:row>
      <xdr:rowOff>25399</xdr:rowOff>
    </xdr:from>
    <xdr:to>
      <xdr:col>1</xdr:col>
      <xdr:colOff>604519</xdr:colOff>
      <xdr:row>225</xdr:row>
      <xdr:rowOff>406399</xdr:rowOff>
    </xdr:to>
    <xdr:pic>
      <xdr:nvPicPr>
        <xdr:cNvPr id="48" name="Subgraph-rjw" descr="rjw.jpg"/>
        <xdr:cNvPicPr>
          <a:picLocks/>
        </xdr:cNvPicPr>
      </xdr:nvPicPr>
      <xdr:blipFill>
        <a:blip xmlns:r="http://schemas.openxmlformats.org/officeDocument/2006/relationships" r:embed="rId39" cstate="print"/>
        <a:stretch>
          <a:fillRect/>
        </a:stretch>
      </xdr:blipFill>
      <xdr:spPr>
        <a:xfrm>
          <a:off x="27251660" y="20233639"/>
          <a:ext cx="579119" cy="381000"/>
        </a:xfrm>
        <a:prstGeom prst="rect">
          <a:avLst/>
        </a:prstGeom>
      </xdr:spPr>
    </xdr:pic>
    <xdr:clientData/>
  </xdr:twoCellAnchor>
  <xdr:twoCellAnchor editAs="oneCell">
    <xdr:from>
      <xdr:col>1</xdr:col>
      <xdr:colOff>25400</xdr:colOff>
      <xdr:row>50</xdr:row>
      <xdr:rowOff>25400</xdr:rowOff>
    </xdr:from>
    <xdr:to>
      <xdr:col>1</xdr:col>
      <xdr:colOff>604519</xdr:colOff>
      <xdr:row>50</xdr:row>
      <xdr:rowOff>406400</xdr:rowOff>
    </xdr:to>
    <xdr:pic>
      <xdr:nvPicPr>
        <xdr:cNvPr id="49" name="Subgraph-briankelly" descr="briankelly.jpg"/>
        <xdr:cNvPicPr>
          <a:picLocks/>
        </xdr:cNvPicPr>
      </xdr:nvPicPr>
      <xdr:blipFill>
        <a:blip xmlns:r="http://schemas.openxmlformats.org/officeDocument/2006/relationships" r:embed="rId40" cstate="print"/>
        <a:stretch>
          <a:fillRect/>
        </a:stretch>
      </xdr:blipFill>
      <xdr:spPr>
        <a:xfrm>
          <a:off x="27251660" y="20660360"/>
          <a:ext cx="579119" cy="381000"/>
        </a:xfrm>
        <a:prstGeom prst="rect">
          <a:avLst/>
        </a:prstGeom>
      </xdr:spPr>
    </xdr:pic>
    <xdr:clientData/>
  </xdr:twoCellAnchor>
  <xdr:twoCellAnchor editAs="oneCell">
    <xdr:from>
      <xdr:col>1</xdr:col>
      <xdr:colOff>25400</xdr:colOff>
      <xdr:row>58</xdr:row>
      <xdr:rowOff>25400</xdr:rowOff>
    </xdr:from>
    <xdr:to>
      <xdr:col>1</xdr:col>
      <xdr:colOff>604519</xdr:colOff>
      <xdr:row>58</xdr:row>
      <xdr:rowOff>406400</xdr:rowOff>
    </xdr:to>
    <xdr:pic>
      <xdr:nvPicPr>
        <xdr:cNvPr id="50" name="Subgraph-scilib" descr="scilib.jpg"/>
        <xdr:cNvPicPr>
          <a:picLocks/>
        </xdr:cNvPicPr>
      </xdr:nvPicPr>
      <xdr:blipFill>
        <a:blip xmlns:r="http://schemas.openxmlformats.org/officeDocument/2006/relationships" r:embed="rId41" cstate="print"/>
        <a:stretch>
          <a:fillRect/>
        </a:stretch>
      </xdr:blipFill>
      <xdr:spPr>
        <a:xfrm>
          <a:off x="27251660" y="21087080"/>
          <a:ext cx="579119" cy="381000"/>
        </a:xfrm>
        <a:prstGeom prst="rect">
          <a:avLst/>
        </a:prstGeom>
      </xdr:spPr>
    </xdr:pic>
    <xdr:clientData/>
  </xdr:twoCellAnchor>
  <xdr:twoCellAnchor editAs="oneCell">
    <xdr:from>
      <xdr:col>1</xdr:col>
      <xdr:colOff>25400</xdr:colOff>
      <xdr:row>32</xdr:row>
      <xdr:rowOff>25400</xdr:rowOff>
    </xdr:from>
    <xdr:to>
      <xdr:col>1</xdr:col>
      <xdr:colOff>604519</xdr:colOff>
      <xdr:row>32</xdr:row>
      <xdr:rowOff>406400</xdr:rowOff>
    </xdr:to>
    <xdr:pic>
      <xdr:nvPicPr>
        <xdr:cNvPr id="51" name="Subgraph-jschneider" descr="jschneider.jpg"/>
        <xdr:cNvPicPr>
          <a:picLocks/>
        </xdr:cNvPicPr>
      </xdr:nvPicPr>
      <xdr:blipFill>
        <a:blip xmlns:r="http://schemas.openxmlformats.org/officeDocument/2006/relationships" r:embed="rId42" cstate="print"/>
        <a:stretch>
          <a:fillRect/>
        </a:stretch>
      </xdr:blipFill>
      <xdr:spPr>
        <a:xfrm>
          <a:off x="27251660" y="21513800"/>
          <a:ext cx="579119" cy="381000"/>
        </a:xfrm>
        <a:prstGeom prst="rect">
          <a:avLst/>
        </a:prstGeom>
      </xdr:spPr>
    </xdr:pic>
    <xdr:clientData/>
  </xdr:twoCellAnchor>
  <xdr:twoCellAnchor editAs="oneCell">
    <xdr:from>
      <xdr:col>1</xdr:col>
      <xdr:colOff>25400</xdr:colOff>
      <xdr:row>205</xdr:row>
      <xdr:rowOff>25399</xdr:rowOff>
    </xdr:from>
    <xdr:to>
      <xdr:col>1</xdr:col>
      <xdr:colOff>604519</xdr:colOff>
      <xdr:row>205</xdr:row>
      <xdr:rowOff>406399</xdr:rowOff>
    </xdr:to>
    <xdr:pic>
      <xdr:nvPicPr>
        <xdr:cNvPr id="52" name="Subgraph-msstewart" descr="msstewart.jpg"/>
        <xdr:cNvPicPr>
          <a:picLocks/>
        </xdr:cNvPicPr>
      </xdr:nvPicPr>
      <xdr:blipFill>
        <a:blip xmlns:r="http://schemas.openxmlformats.org/officeDocument/2006/relationships" r:embed="rId43" cstate="print"/>
        <a:stretch>
          <a:fillRect/>
        </a:stretch>
      </xdr:blipFill>
      <xdr:spPr>
        <a:xfrm>
          <a:off x="27251660" y="21940519"/>
          <a:ext cx="579119" cy="381000"/>
        </a:xfrm>
        <a:prstGeom prst="rect">
          <a:avLst/>
        </a:prstGeom>
      </xdr:spPr>
    </xdr:pic>
    <xdr:clientData/>
  </xdr:twoCellAnchor>
  <xdr:twoCellAnchor editAs="oneCell">
    <xdr:from>
      <xdr:col>1</xdr:col>
      <xdr:colOff>25400</xdr:colOff>
      <xdr:row>34</xdr:row>
      <xdr:rowOff>25399</xdr:rowOff>
    </xdr:from>
    <xdr:to>
      <xdr:col>1</xdr:col>
      <xdr:colOff>604519</xdr:colOff>
      <xdr:row>34</xdr:row>
      <xdr:rowOff>406399</xdr:rowOff>
    </xdr:to>
    <xdr:pic>
      <xdr:nvPicPr>
        <xdr:cNvPr id="53" name="Subgraph-lrainie" descr="lrainie.jpg"/>
        <xdr:cNvPicPr>
          <a:picLocks/>
        </xdr:cNvPicPr>
      </xdr:nvPicPr>
      <xdr:blipFill>
        <a:blip xmlns:r="http://schemas.openxmlformats.org/officeDocument/2006/relationships" r:embed="rId44" cstate="print"/>
        <a:stretch>
          <a:fillRect/>
        </a:stretch>
      </xdr:blipFill>
      <xdr:spPr>
        <a:xfrm>
          <a:off x="27251660" y="22367239"/>
          <a:ext cx="579119" cy="381000"/>
        </a:xfrm>
        <a:prstGeom prst="rect">
          <a:avLst/>
        </a:prstGeom>
      </xdr:spPr>
    </xdr:pic>
    <xdr:clientData/>
  </xdr:twoCellAnchor>
  <xdr:twoCellAnchor editAs="oneCell">
    <xdr:from>
      <xdr:col>1</xdr:col>
      <xdr:colOff>25400</xdr:colOff>
      <xdr:row>141</xdr:row>
      <xdr:rowOff>25400</xdr:rowOff>
    </xdr:from>
    <xdr:to>
      <xdr:col>1</xdr:col>
      <xdr:colOff>604519</xdr:colOff>
      <xdr:row>141</xdr:row>
      <xdr:rowOff>406400</xdr:rowOff>
    </xdr:to>
    <xdr:pic>
      <xdr:nvPicPr>
        <xdr:cNvPr id="54" name="Subgraph-bethanyvsmith" descr="bethanyvsmith.jpg"/>
        <xdr:cNvPicPr>
          <a:picLocks/>
        </xdr:cNvPicPr>
      </xdr:nvPicPr>
      <xdr:blipFill>
        <a:blip xmlns:r="http://schemas.openxmlformats.org/officeDocument/2006/relationships" r:embed="rId45" cstate="print"/>
        <a:stretch>
          <a:fillRect/>
        </a:stretch>
      </xdr:blipFill>
      <xdr:spPr>
        <a:xfrm>
          <a:off x="27251660" y="22793960"/>
          <a:ext cx="579119" cy="381000"/>
        </a:xfrm>
        <a:prstGeom prst="rect">
          <a:avLst/>
        </a:prstGeom>
      </xdr:spPr>
    </xdr:pic>
    <xdr:clientData/>
  </xdr:twoCellAnchor>
  <xdr:twoCellAnchor editAs="oneCell">
    <xdr:from>
      <xdr:col>1</xdr:col>
      <xdr:colOff>25400</xdr:colOff>
      <xdr:row>187</xdr:row>
      <xdr:rowOff>25400</xdr:rowOff>
    </xdr:from>
    <xdr:to>
      <xdr:col>1</xdr:col>
      <xdr:colOff>604519</xdr:colOff>
      <xdr:row>187</xdr:row>
      <xdr:rowOff>406400</xdr:rowOff>
    </xdr:to>
    <xdr:pic>
      <xdr:nvPicPr>
        <xdr:cNvPr id="55" name="Subgraph-tundro" descr="tundro.jpg"/>
        <xdr:cNvPicPr>
          <a:picLocks/>
        </xdr:cNvPicPr>
      </xdr:nvPicPr>
      <xdr:blipFill>
        <a:blip xmlns:r="http://schemas.openxmlformats.org/officeDocument/2006/relationships" r:embed="rId46" cstate="print"/>
        <a:stretch>
          <a:fillRect/>
        </a:stretch>
      </xdr:blipFill>
      <xdr:spPr>
        <a:xfrm>
          <a:off x="27251660" y="23220680"/>
          <a:ext cx="579119" cy="381000"/>
        </a:xfrm>
        <a:prstGeom prst="rect">
          <a:avLst/>
        </a:prstGeom>
      </xdr:spPr>
    </xdr:pic>
    <xdr:clientData/>
  </xdr:twoCellAnchor>
  <xdr:twoCellAnchor editAs="oneCell">
    <xdr:from>
      <xdr:col>1</xdr:col>
      <xdr:colOff>25400</xdr:colOff>
      <xdr:row>85</xdr:row>
      <xdr:rowOff>25400</xdr:rowOff>
    </xdr:from>
    <xdr:to>
      <xdr:col>1</xdr:col>
      <xdr:colOff>604519</xdr:colOff>
      <xdr:row>85</xdr:row>
      <xdr:rowOff>406400</xdr:rowOff>
    </xdr:to>
    <xdr:pic>
      <xdr:nvPicPr>
        <xdr:cNvPr id="56" name="Subgraph-hastac" descr="hastac.jpg"/>
        <xdr:cNvPicPr>
          <a:picLocks/>
        </xdr:cNvPicPr>
      </xdr:nvPicPr>
      <xdr:blipFill>
        <a:blip xmlns:r="http://schemas.openxmlformats.org/officeDocument/2006/relationships" r:embed="rId47" cstate="print"/>
        <a:stretch>
          <a:fillRect/>
        </a:stretch>
      </xdr:blipFill>
      <xdr:spPr>
        <a:xfrm>
          <a:off x="27251660" y="23647400"/>
          <a:ext cx="579119" cy="381000"/>
        </a:xfrm>
        <a:prstGeom prst="rect">
          <a:avLst/>
        </a:prstGeom>
      </xdr:spPr>
    </xdr:pic>
    <xdr:clientData/>
  </xdr:twoCellAnchor>
  <xdr:twoCellAnchor editAs="oneCell">
    <xdr:from>
      <xdr:col>1</xdr:col>
      <xdr:colOff>25400</xdr:colOff>
      <xdr:row>178</xdr:row>
      <xdr:rowOff>25399</xdr:rowOff>
    </xdr:from>
    <xdr:to>
      <xdr:col>1</xdr:col>
      <xdr:colOff>604519</xdr:colOff>
      <xdr:row>178</xdr:row>
      <xdr:rowOff>406399</xdr:rowOff>
    </xdr:to>
    <xdr:pic>
      <xdr:nvPicPr>
        <xdr:cNvPr id="57" name="Subgraph-RENCI" descr="RENCI.jpg"/>
        <xdr:cNvPicPr>
          <a:picLocks/>
        </xdr:cNvPicPr>
      </xdr:nvPicPr>
      <xdr:blipFill>
        <a:blip xmlns:r="http://schemas.openxmlformats.org/officeDocument/2006/relationships" r:embed="rId48" cstate="print"/>
        <a:stretch>
          <a:fillRect/>
        </a:stretch>
      </xdr:blipFill>
      <xdr:spPr>
        <a:xfrm>
          <a:off x="27251660" y="24074119"/>
          <a:ext cx="579119" cy="381000"/>
        </a:xfrm>
        <a:prstGeom prst="rect">
          <a:avLst/>
        </a:prstGeom>
      </xdr:spPr>
    </xdr:pic>
    <xdr:clientData/>
  </xdr:twoCellAnchor>
  <xdr:twoCellAnchor editAs="oneCell">
    <xdr:from>
      <xdr:col>1</xdr:col>
      <xdr:colOff>25400</xdr:colOff>
      <xdr:row>5</xdr:row>
      <xdr:rowOff>25399</xdr:rowOff>
    </xdr:from>
    <xdr:to>
      <xdr:col>1</xdr:col>
      <xdr:colOff>604519</xdr:colOff>
      <xdr:row>5</xdr:row>
      <xdr:rowOff>406399</xdr:rowOff>
    </xdr:to>
    <xdr:pic>
      <xdr:nvPicPr>
        <xdr:cNvPr id="58" name="Subgraph-futureweb2010" descr="futureweb2010.jpg"/>
        <xdr:cNvPicPr>
          <a:picLocks/>
        </xdr:cNvPicPr>
      </xdr:nvPicPr>
      <xdr:blipFill>
        <a:blip xmlns:r="http://schemas.openxmlformats.org/officeDocument/2006/relationships" r:embed="rId49" cstate="print"/>
        <a:stretch>
          <a:fillRect/>
        </a:stretch>
      </xdr:blipFill>
      <xdr:spPr>
        <a:xfrm>
          <a:off x="27251660" y="24500839"/>
          <a:ext cx="579119" cy="381000"/>
        </a:xfrm>
        <a:prstGeom prst="rect">
          <a:avLst/>
        </a:prstGeom>
      </xdr:spPr>
    </xdr:pic>
    <xdr:clientData/>
  </xdr:twoCellAnchor>
  <xdr:twoCellAnchor editAs="oneCell">
    <xdr:from>
      <xdr:col>1</xdr:col>
      <xdr:colOff>25400</xdr:colOff>
      <xdr:row>186</xdr:row>
      <xdr:rowOff>25400</xdr:rowOff>
    </xdr:from>
    <xdr:to>
      <xdr:col>1</xdr:col>
      <xdr:colOff>604519</xdr:colOff>
      <xdr:row>186</xdr:row>
      <xdr:rowOff>406400</xdr:rowOff>
    </xdr:to>
    <xdr:pic>
      <xdr:nvPicPr>
        <xdr:cNvPr id="59" name="Subgraph-souzaesilva" descr="souzaesilva.jpg"/>
        <xdr:cNvPicPr>
          <a:picLocks/>
        </xdr:cNvPicPr>
      </xdr:nvPicPr>
      <xdr:blipFill>
        <a:blip xmlns:r="http://schemas.openxmlformats.org/officeDocument/2006/relationships" r:embed="rId50" cstate="print"/>
        <a:stretch>
          <a:fillRect/>
        </a:stretch>
      </xdr:blipFill>
      <xdr:spPr>
        <a:xfrm>
          <a:off x="27251660" y="24927560"/>
          <a:ext cx="579119" cy="381000"/>
        </a:xfrm>
        <a:prstGeom prst="rect">
          <a:avLst/>
        </a:prstGeom>
      </xdr:spPr>
    </xdr:pic>
    <xdr:clientData/>
  </xdr:twoCellAnchor>
  <xdr:twoCellAnchor editAs="oneCell">
    <xdr:from>
      <xdr:col>1</xdr:col>
      <xdr:colOff>25400</xdr:colOff>
      <xdr:row>169</xdr:row>
      <xdr:rowOff>25400</xdr:rowOff>
    </xdr:from>
    <xdr:to>
      <xdr:col>1</xdr:col>
      <xdr:colOff>604519</xdr:colOff>
      <xdr:row>169</xdr:row>
      <xdr:rowOff>406400</xdr:rowOff>
    </xdr:to>
    <xdr:pic>
      <xdr:nvPicPr>
        <xdr:cNvPr id="60" name="Subgraph-SaraCera" descr="SaraCera.jpg"/>
        <xdr:cNvPicPr>
          <a:picLocks/>
        </xdr:cNvPicPr>
      </xdr:nvPicPr>
      <xdr:blipFill>
        <a:blip xmlns:r="http://schemas.openxmlformats.org/officeDocument/2006/relationships" r:embed="rId51" cstate="print"/>
        <a:stretch>
          <a:fillRect/>
        </a:stretch>
      </xdr:blipFill>
      <xdr:spPr>
        <a:xfrm>
          <a:off x="27251660" y="25354280"/>
          <a:ext cx="579119" cy="381000"/>
        </a:xfrm>
        <a:prstGeom prst="rect">
          <a:avLst/>
        </a:prstGeom>
      </xdr:spPr>
    </xdr:pic>
    <xdr:clientData/>
  </xdr:twoCellAnchor>
  <xdr:twoCellAnchor editAs="oneCell">
    <xdr:from>
      <xdr:col>1</xdr:col>
      <xdr:colOff>25400</xdr:colOff>
      <xdr:row>166</xdr:row>
      <xdr:rowOff>25400</xdr:rowOff>
    </xdr:from>
    <xdr:to>
      <xdr:col>1</xdr:col>
      <xdr:colOff>604519</xdr:colOff>
      <xdr:row>166</xdr:row>
      <xdr:rowOff>406400</xdr:rowOff>
    </xdr:to>
    <xdr:pic>
      <xdr:nvPicPr>
        <xdr:cNvPr id="61" name="Subgraph-ruby" descr="ruby.jpg"/>
        <xdr:cNvPicPr>
          <a:picLocks/>
        </xdr:cNvPicPr>
      </xdr:nvPicPr>
      <xdr:blipFill>
        <a:blip xmlns:r="http://schemas.openxmlformats.org/officeDocument/2006/relationships" r:embed="rId52" cstate="print"/>
        <a:stretch>
          <a:fillRect/>
        </a:stretch>
      </xdr:blipFill>
      <xdr:spPr>
        <a:xfrm>
          <a:off x="27251660" y="25781000"/>
          <a:ext cx="579119" cy="381000"/>
        </a:xfrm>
        <a:prstGeom prst="rect">
          <a:avLst/>
        </a:prstGeom>
      </xdr:spPr>
    </xdr:pic>
    <xdr:clientData/>
  </xdr:twoCellAnchor>
  <xdr:twoCellAnchor editAs="oneCell">
    <xdr:from>
      <xdr:col>1</xdr:col>
      <xdr:colOff>25400</xdr:colOff>
      <xdr:row>67</xdr:row>
      <xdr:rowOff>25401</xdr:rowOff>
    </xdr:from>
    <xdr:to>
      <xdr:col>1</xdr:col>
      <xdr:colOff>604519</xdr:colOff>
      <xdr:row>67</xdr:row>
      <xdr:rowOff>406401</xdr:rowOff>
    </xdr:to>
    <xdr:pic>
      <xdr:nvPicPr>
        <xdr:cNvPr id="62" name="Subgraph-aamonnz" descr="aamonnz.jpg"/>
        <xdr:cNvPicPr>
          <a:picLocks/>
        </xdr:cNvPicPr>
      </xdr:nvPicPr>
      <xdr:blipFill>
        <a:blip xmlns:r="http://schemas.openxmlformats.org/officeDocument/2006/relationships" r:embed="rId53" cstate="print"/>
        <a:stretch>
          <a:fillRect/>
        </a:stretch>
      </xdr:blipFill>
      <xdr:spPr>
        <a:xfrm>
          <a:off x="27251660" y="26207721"/>
          <a:ext cx="579119" cy="381000"/>
        </a:xfrm>
        <a:prstGeom prst="rect">
          <a:avLst/>
        </a:prstGeom>
      </xdr:spPr>
    </xdr:pic>
    <xdr:clientData/>
  </xdr:twoCellAnchor>
  <xdr:twoCellAnchor editAs="oneCell">
    <xdr:from>
      <xdr:col>1</xdr:col>
      <xdr:colOff>25400</xdr:colOff>
      <xdr:row>330</xdr:row>
      <xdr:rowOff>25399</xdr:rowOff>
    </xdr:from>
    <xdr:to>
      <xdr:col>1</xdr:col>
      <xdr:colOff>604519</xdr:colOff>
      <xdr:row>330</xdr:row>
      <xdr:rowOff>406399</xdr:rowOff>
    </xdr:to>
    <xdr:pic>
      <xdr:nvPicPr>
        <xdr:cNvPr id="63" name="Subgraph-aanaqvi" descr="aanaqvi.jpg"/>
        <xdr:cNvPicPr>
          <a:picLocks/>
        </xdr:cNvPicPr>
      </xdr:nvPicPr>
      <xdr:blipFill>
        <a:blip xmlns:r="http://schemas.openxmlformats.org/officeDocument/2006/relationships" r:embed="rId3" cstate="print"/>
        <a:stretch>
          <a:fillRect/>
        </a:stretch>
      </xdr:blipFill>
      <xdr:spPr>
        <a:xfrm>
          <a:off x="27251660" y="26634439"/>
          <a:ext cx="579119" cy="381000"/>
        </a:xfrm>
        <a:prstGeom prst="rect">
          <a:avLst/>
        </a:prstGeom>
      </xdr:spPr>
    </xdr:pic>
    <xdr:clientData/>
  </xdr:twoCellAnchor>
  <xdr:twoCellAnchor editAs="oneCell">
    <xdr:from>
      <xdr:col>1</xdr:col>
      <xdr:colOff>25400</xdr:colOff>
      <xdr:row>91</xdr:row>
      <xdr:rowOff>25400</xdr:rowOff>
    </xdr:from>
    <xdr:to>
      <xdr:col>1</xdr:col>
      <xdr:colOff>604519</xdr:colOff>
      <xdr:row>91</xdr:row>
      <xdr:rowOff>406400</xdr:rowOff>
    </xdr:to>
    <xdr:pic>
      <xdr:nvPicPr>
        <xdr:cNvPr id="64" name="Subgraph-hilaryspencer" descr="hilaryspencer.jpg"/>
        <xdr:cNvPicPr>
          <a:picLocks/>
        </xdr:cNvPicPr>
      </xdr:nvPicPr>
      <xdr:blipFill>
        <a:blip xmlns:r="http://schemas.openxmlformats.org/officeDocument/2006/relationships" r:embed="rId54" cstate="print"/>
        <a:stretch>
          <a:fillRect/>
        </a:stretch>
      </xdr:blipFill>
      <xdr:spPr>
        <a:xfrm>
          <a:off x="27251660" y="27061160"/>
          <a:ext cx="579119" cy="381000"/>
        </a:xfrm>
        <a:prstGeom prst="rect">
          <a:avLst/>
        </a:prstGeom>
      </xdr:spPr>
    </xdr:pic>
    <xdr:clientData/>
  </xdr:twoCellAnchor>
  <xdr:twoCellAnchor editAs="oneCell">
    <xdr:from>
      <xdr:col>1</xdr:col>
      <xdr:colOff>25400</xdr:colOff>
      <xdr:row>207</xdr:row>
      <xdr:rowOff>25398</xdr:rowOff>
    </xdr:from>
    <xdr:to>
      <xdr:col>1</xdr:col>
      <xdr:colOff>604519</xdr:colOff>
      <xdr:row>207</xdr:row>
      <xdr:rowOff>406398</xdr:rowOff>
    </xdr:to>
    <xdr:pic>
      <xdr:nvPicPr>
        <xdr:cNvPr id="65" name="Subgraph-codingai" descr="codingai.jpg"/>
        <xdr:cNvPicPr>
          <a:picLocks/>
        </xdr:cNvPicPr>
      </xdr:nvPicPr>
      <xdr:blipFill>
        <a:blip xmlns:r="http://schemas.openxmlformats.org/officeDocument/2006/relationships" r:embed="rId55" cstate="print"/>
        <a:stretch>
          <a:fillRect/>
        </a:stretch>
      </xdr:blipFill>
      <xdr:spPr>
        <a:xfrm>
          <a:off x="27251660" y="27487878"/>
          <a:ext cx="579119" cy="381000"/>
        </a:xfrm>
        <a:prstGeom prst="rect">
          <a:avLst/>
        </a:prstGeom>
      </xdr:spPr>
    </xdr:pic>
    <xdr:clientData/>
  </xdr:twoCellAnchor>
  <xdr:twoCellAnchor editAs="oneCell">
    <xdr:from>
      <xdr:col>1</xdr:col>
      <xdr:colOff>25400</xdr:colOff>
      <xdr:row>26</xdr:row>
      <xdr:rowOff>25400</xdr:rowOff>
    </xdr:from>
    <xdr:to>
      <xdr:col>1</xdr:col>
      <xdr:colOff>604519</xdr:colOff>
      <xdr:row>26</xdr:row>
      <xdr:rowOff>406400</xdr:rowOff>
    </xdr:to>
    <xdr:pic>
      <xdr:nvPicPr>
        <xdr:cNvPr id="66" name="Subgraph-mstrohm" descr="mstrohm.jpg"/>
        <xdr:cNvPicPr>
          <a:picLocks/>
        </xdr:cNvPicPr>
      </xdr:nvPicPr>
      <xdr:blipFill>
        <a:blip xmlns:r="http://schemas.openxmlformats.org/officeDocument/2006/relationships" r:embed="rId56" cstate="print"/>
        <a:stretch>
          <a:fillRect/>
        </a:stretch>
      </xdr:blipFill>
      <xdr:spPr>
        <a:xfrm>
          <a:off x="27251660" y="27914600"/>
          <a:ext cx="579119" cy="381000"/>
        </a:xfrm>
        <a:prstGeom prst="rect">
          <a:avLst/>
        </a:prstGeom>
      </xdr:spPr>
    </xdr:pic>
    <xdr:clientData/>
  </xdr:twoCellAnchor>
  <xdr:twoCellAnchor editAs="oneCell">
    <xdr:from>
      <xdr:col>1</xdr:col>
      <xdr:colOff>25400</xdr:colOff>
      <xdr:row>154</xdr:row>
      <xdr:rowOff>25401</xdr:rowOff>
    </xdr:from>
    <xdr:to>
      <xdr:col>1</xdr:col>
      <xdr:colOff>604519</xdr:colOff>
      <xdr:row>154</xdr:row>
      <xdr:rowOff>406401</xdr:rowOff>
    </xdr:to>
    <xdr:pic>
      <xdr:nvPicPr>
        <xdr:cNvPr id="67" name="Subgraph-rgaidot" descr="rgaidot.jpg"/>
        <xdr:cNvPicPr>
          <a:picLocks/>
        </xdr:cNvPicPr>
      </xdr:nvPicPr>
      <xdr:blipFill>
        <a:blip xmlns:r="http://schemas.openxmlformats.org/officeDocument/2006/relationships" r:embed="rId57" cstate="print"/>
        <a:stretch>
          <a:fillRect/>
        </a:stretch>
      </xdr:blipFill>
      <xdr:spPr>
        <a:xfrm>
          <a:off x="27251660" y="28341321"/>
          <a:ext cx="579119" cy="381000"/>
        </a:xfrm>
        <a:prstGeom prst="rect">
          <a:avLst/>
        </a:prstGeom>
      </xdr:spPr>
    </xdr:pic>
    <xdr:clientData/>
  </xdr:twoCellAnchor>
  <xdr:twoCellAnchor editAs="oneCell">
    <xdr:from>
      <xdr:col>1</xdr:col>
      <xdr:colOff>25400</xdr:colOff>
      <xdr:row>230</xdr:row>
      <xdr:rowOff>25399</xdr:rowOff>
    </xdr:from>
    <xdr:to>
      <xdr:col>1</xdr:col>
      <xdr:colOff>604519</xdr:colOff>
      <xdr:row>230</xdr:row>
      <xdr:rowOff>406399</xdr:rowOff>
    </xdr:to>
    <xdr:pic>
      <xdr:nvPicPr>
        <xdr:cNvPr id="68" name="Subgraph-awadallah" descr="awadallah.jpg"/>
        <xdr:cNvPicPr>
          <a:picLocks/>
        </xdr:cNvPicPr>
      </xdr:nvPicPr>
      <xdr:blipFill>
        <a:blip xmlns:r="http://schemas.openxmlformats.org/officeDocument/2006/relationships" r:embed="rId58" cstate="print"/>
        <a:stretch>
          <a:fillRect/>
        </a:stretch>
      </xdr:blipFill>
      <xdr:spPr>
        <a:xfrm>
          <a:off x="27251660" y="28768039"/>
          <a:ext cx="579119" cy="381000"/>
        </a:xfrm>
        <a:prstGeom prst="rect">
          <a:avLst/>
        </a:prstGeom>
      </xdr:spPr>
    </xdr:pic>
    <xdr:clientData/>
  </xdr:twoCellAnchor>
  <xdr:twoCellAnchor editAs="oneCell">
    <xdr:from>
      <xdr:col>1</xdr:col>
      <xdr:colOff>25400</xdr:colOff>
      <xdr:row>105</xdr:row>
      <xdr:rowOff>25400</xdr:rowOff>
    </xdr:from>
    <xdr:to>
      <xdr:col>1</xdr:col>
      <xdr:colOff>604519</xdr:colOff>
      <xdr:row>105</xdr:row>
      <xdr:rowOff>406400</xdr:rowOff>
    </xdr:to>
    <xdr:pic>
      <xdr:nvPicPr>
        <xdr:cNvPr id="69" name="Subgraph-michael_nielsen" descr="michael_nielsen.jpg"/>
        <xdr:cNvPicPr>
          <a:picLocks/>
        </xdr:cNvPicPr>
      </xdr:nvPicPr>
      <xdr:blipFill>
        <a:blip xmlns:r="http://schemas.openxmlformats.org/officeDocument/2006/relationships" r:embed="rId59" cstate="print"/>
        <a:stretch>
          <a:fillRect/>
        </a:stretch>
      </xdr:blipFill>
      <xdr:spPr>
        <a:xfrm>
          <a:off x="27251660" y="29194760"/>
          <a:ext cx="579119" cy="381000"/>
        </a:xfrm>
        <a:prstGeom prst="rect">
          <a:avLst/>
        </a:prstGeom>
      </xdr:spPr>
    </xdr:pic>
    <xdr:clientData/>
  </xdr:twoCellAnchor>
  <xdr:twoCellAnchor editAs="oneCell">
    <xdr:from>
      <xdr:col>1</xdr:col>
      <xdr:colOff>25400</xdr:colOff>
      <xdr:row>212</xdr:row>
      <xdr:rowOff>25398</xdr:rowOff>
    </xdr:from>
    <xdr:to>
      <xdr:col>1</xdr:col>
      <xdr:colOff>604519</xdr:colOff>
      <xdr:row>212</xdr:row>
      <xdr:rowOff>406398</xdr:rowOff>
    </xdr:to>
    <xdr:pic>
      <xdr:nvPicPr>
        <xdr:cNvPr id="70" name="Subgraph-jelsas" descr="jelsas.jpg"/>
        <xdr:cNvPicPr>
          <a:picLocks/>
        </xdr:cNvPicPr>
      </xdr:nvPicPr>
      <xdr:blipFill>
        <a:blip xmlns:r="http://schemas.openxmlformats.org/officeDocument/2006/relationships" r:embed="rId60" cstate="print"/>
        <a:stretch>
          <a:fillRect/>
        </a:stretch>
      </xdr:blipFill>
      <xdr:spPr>
        <a:xfrm>
          <a:off x="27251660" y="29621478"/>
          <a:ext cx="579119" cy="381000"/>
        </a:xfrm>
        <a:prstGeom prst="rect">
          <a:avLst/>
        </a:prstGeom>
      </xdr:spPr>
    </xdr:pic>
    <xdr:clientData/>
  </xdr:twoCellAnchor>
  <xdr:twoCellAnchor editAs="oneCell">
    <xdr:from>
      <xdr:col>1</xdr:col>
      <xdr:colOff>25400</xdr:colOff>
      <xdr:row>27</xdr:row>
      <xdr:rowOff>25400</xdr:rowOff>
    </xdr:from>
    <xdr:to>
      <xdr:col>1</xdr:col>
      <xdr:colOff>604519</xdr:colOff>
      <xdr:row>27</xdr:row>
      <xdr:rowOff>406400</xdr:rowOff>
    </xdr:to>
    <xdr:pic>
      <xdr:nvPicPr>
        <xdr:cNvPr id="71" name="Subgraph-shashivelur" descr="shashivelur.jpg"/>
        <xdr:cNvPicPr>
          <a:picLocks/>
        </xdr:cNvPicPr>
      </xdr:nvPicPr>
      <xdr:blipFill>
        <a:blip xmlns:r="http://schemas.openxmlformats.org/officeDocument/2006/relationships" r:embed="rId61" cstate="print"/>
        <a:stretch>
          <a:fillRect/>
        </a:stretch>
      </xdr:blipFill>
      <xdr:spPr>
        <a:xfrm>
          <a:off x="27251660" y="30048200"/>
          <a:ext cx="579119" cy="381000"/>
        </a:xfrm>
        <a:prstGeom prst="rect">
          <a:avLst/>
        </a:prstGeom>
      </xdr:spPr>
    </xdr:pic>
    <xdr:clientData/>
  </xdr:twoCellAnchor>
  <xdr:twoCellAnchor editAs="oneCell">
    <xdr:from>
      <xdr:col>1</xdr:col>
      <xdr:colOff>25400</xdr:colOff>
      <xdr:row>120</xdr:row>
      <xdr:rowOff>25401</xdr:rowOff>
    </xdr:from>
    <xdr:to>
      <xdr:col>1</xdr:col>
      <xdr:colOff>604519</xdr:colOff>
      <xdr:row>120</xdr:row>
      <xdr:rowOff>406401</xdr:rowOff>
    </xdr:to>
    <xdr:pic>
      <xdr:nvPicPr>
        <xdr:cNvPr id="72" name="Subgraph-pfcdgayo" descr="pfcdgayo.jpg"/>
        <xdr:cNvPicPr>
          <a:picLocks/>
        </xdr:cNvPicPr>
      </xdr:nvPicPr>
      <xdr:blipFill>
        <a:blip xmlns:r="http://schemas.openxmlformats.org/officeDocument/2006/relationships" r:embed="rId62" cstate="print"/>
        <a:stretch>
          <a:fillRect/>
        </a:stretch>
      </xdr:blipFill>
      <xdr:spPr>
        <a:xfrm>
          <a:off x="27251660" y="30474921"/>
          <a:ext cx="579119" cy="381000"/>
        </a:xfrm>
        <a:prstGeom prst="rect">
          <a:avLst/>
        </a:prstGeom>
      </xdr:spPr>
    </xdr:pic>
    <xdr:clientData/>
  </xdr:twoCellAnchor>
  <xdr:twoCellAnchor editAs="oneCell">
    <xdr:from>
      <xdr:col>1</xdr:col>
      <xdr:colOff>25400</xdr:colOff>
      <xdr:row>201</xdr:row>
      <xdr:rowOff>25399</xdr:rowOff>
    </xdr:from>
    <xdr:to>
      <xdr:col>1</xdr:col>
      <xdr:colOff>604519</xdr:colOff>
      <xdr:row>201</xdr:row>
      <xdr:rowOff>406399</xdr:rowOff>
    </xdr:to>
    <xdr:pic>
      <xdr:nvPicPr>
        <xdr:cNvPr id="73" name="Subgraph-jhpincus" descr="jhpincus.jpg"/>
        <xdr:cNvPicPr>
          <a:picLocks/>
        </xdr:cNvPicPr>
      </xdr:nvPicPr>
      <xdr:blipFill>
        <a:blip xmlns:r="http://schemas.openxmlformats.org/officeDocument/2006/relationships" r:embed="rId63" cstate="print"/>
        <a:stretch>
          <a:fillRect/>
        </a:stretch>
      </xdr:blipFill>
      <xdr:spPr>
        <a:xfrm>
          <a:off x="27251660" y="30901639"/>
          <a:ext cx="579119" cy="381000"/>
        </a:xfrm>
        <a:prstGeom prst="rect">
          <a:avLst/>
        </a:prstGeom>
      </xdr:spPr>
    </xdr:pic>
    <xdr:clientData/>
  </xdr:twoCellAnchor>
  <xdr:twoCellAnchor editAs="oneCell">
    <xdr:from>
      <xdr:col>1</xdr:col>
      <xdr:colOff>25400</xdr:colOff>
      <xdr:row>198</xdr:row>
      <xdr:rowOff>25400</xdr:rowOff>
    </xdr:from>
    <xdr:to>
      <xdr:col>1</xdr:col>
      <xdr:colOff>604519</xdr:colOff>
      <xdr:row>198</xdr:row>
      <xdr:rowOff>406400</xdr:rowOff>
    </xdr:to>
    <xdr:pic>
      <xdr:nvPicPr>
        <xdr:cNvPr id="74" name="Subgraph-jasonhoyt" descr="jasonhoyt.jpg"/>
        <xdr:cNvPicPr>
          <a:picLocks/>
        </xdr:cNvPicPr>
      </xdr:nvPicPr>
      <xdr:blipFill>
        <a:blip xmlns:r="http://schemas.openxmlformats.org/officeDocument/2006/relationships" r:embed="rId64" cstate="print"/>
        <a:stretch>
          <a:fillRect/>
        </a:stretch>
      </xdr:blipFill>
      <xdr:spPr>
        <a:xfrm>
          <a:off x="27251660" y="31328360"/>
          <a:ext cx="579119" cy="381000"/>
        </a:xfrm>
        <a:prstGeom prst="rect">
          <a:avLst/>
        </a:prstGeom>
      </xdr:spPr>
    </xdr:pic>
    <xdr:clientData/>
  </xdr:twoCellAnchor>
  <xdr:twoCellAnchor editAs="oneCell">
    <xdr:from>
      <xdr:col>1</xdr:col>
      <xdr:colOff>25400</xdr:colOff>
      <xdr:row>79</xdr:row>
      <xdr:rowOff>25398</xdr:rowOff>
    </xdr:from>
    <xdr:to>
      <xdr:col>1</xdr:col>
      <xdr:colOff>604519</xdr:colOff>
      <xdr:row>79</xdr:row>
      <xdr:rowOff>406398</xdr:rowOff>
    </xdr:to>
    <xdr:pic>
      <xdr:nvPicPr>
        <xdr:cNvPr id="75" name="Subgraph-nshepherd" descr="nshepherd.jpg"/>
        <xdr:cNvPicPr>
          <a:picLocks/>
        </xdr:cNvPicPr>
      </xdr:nvPicPr>
      <xdr:blipFill>
        <a:blip xmlns:r="http://schemas.openxmlformats.org/officeDocument/2006/relationships" r:embed="rId65" cstate="print"/>
        <a:stretch>
          <a:fillRect/>
        </a:stretch>
      </xdr:blipFill>
      <xdr:spPr>
        <a:xfrm>
          <a:off x="27251660" y="31755078"/>
          <a:ext cx="579119" cy="381000"/>
        </a:xfrm>
        <a:prstGeom prst="rect">
          <a:avLst/>
        </a:prstGeom>
      </xdr:spPr>
    </xdr:pic>
    <xdr:clientData/>
  </xdr:twoCellAnchor>
  <xdr:twoCellAnchor editAs="oneCell">
    <xdr:from>
      <xdr:col>1</xdr:col>
      <xdr:colOff>25400</xdr:colOff>
      <xdr:row>153</xdr:row>
      <xdr:rowOff>25400</xdr:rowOff>
    </xdr:from>
    <xdr:to>
      <xdr:col>1</xdr:col>
      <xdr:colOff>604519</xdr:colOff>
      <xdr:row>153</xdr:row>
      <xdr:rowOff>406400</xdr:rowOff>
    </xdr:to>
    <xdr:pic>
      <xdr:nvPicPr>
        <xdr:cNvPr id="76" name="Subgraph-yokofakun" descr="yokofakun.jpg"/>
        <xdr:cNvPicPr>
          <a:picLocks/>
        </xdr:cNvPicPr>
      </xdr:nvPicPr>
      <xdr:blipFill>
        <a:blip xmlns:r="http://schemas.openxmlformats.org/officeDocument/2006/relationships" r:embed="rId66" cstate="print"/>
        <a:stretch>
          <a:fillRect/>
        </a:stretch>
      </xdr:blipFill>
      <xdr:spPr>
        <a:xfrm>
          <a:off x="27251660" y="32181800"/>
          <a:ext cx="579119" cy="381000"/>
        </a:xfrm>
        <a:prstGeom prst="rect">
          <a:avLst/>
        </a:prstGeom>
      </xdr:spPr>
    </xdr:pic>
    <xdr:clientData/>
  </xdr:twoCellAnchor>
  <xdr:twoCellAnchor editAs="oneCell">
    <xdr:from>
      <xdr:col>1</xdr:col>
      <xdr:colOff>25400</xdr:colOff>
      <xdr:row>296</xdr:row>
      <xdr:rowOff>25401</xdr:rowOff>
    </xdr:from>
    <xdr:to>
      <xdr:col>1</xdr:col>
      <xdr:colOff>604519</xdr:colOff>
      <xdr:row>296</xdr:row>
      <xdr:rowOff>406401</xdr:rowOff>
    </xdr:to>
    <xdr:pic>
      <xdr:nvPicPr>
        <xdr:cNvPr id="77" name="Subgraph-jpberthet" descr="jpberthet.jpg"/>
        <xdr:cNvPicPr>
          <a:picLocks/>
        </xdr:cNvPicPr>
      </xdr:nvPicPr>
      <xdr:blipFill>
        <a:blip xmlns:r="http://schemas.openxmlformats.org/officeDocument/2006/relationships" r:embed="rId67" cstate="print"/>
        <a:stretch>
          <a:fillRect/>
        </a:stretch>
      </xdr:blipFill>
      <xdr:spPr>
        <a:xfrm>
          <a:off x="27251660" y="32608521"/>
          <a:ext cx="579119" cy="381000"/>
        </a:xfrm>
        <a:prstGeom prst="rect">
          <a:avLst/>
        </a:prstGeom>
      </xdr:spPr>
    </xdr:pic>
    <xdr:clientData/>
  </xdr:twoCellAnchor>
  <xdr:twoCellAnchor editAs="oneCell">
    <xdr:from>
      <xdr:col>1</xdr:col>
      <xdr:colOff>25400</xdr:colOff>
      <xdr:row>281</xdr:row>
      <xdr:rowOff>25399</xdr:rowOff>
    </xdr:from>
    <xdr:to>
      <xdr:col>1</xdr:col>
      <xdr:colOff>604519</xdr:colOff>
      <xdr:row>281</xdr:row>
      <xdr:rowOff>406399</xdr:rowOff>
    </xdr:to>
    <xdr:pic>
      <xdr:nvPicPr>
        <xdr:cNvPr id="78" name="Subgraph-www2012Lyon" descr="www2012Lyon.jpg"/>
        <xdr:cNvPicPr>
          <a:picLocks/>
        </xdr:cNvPicPr>
      </xdr:nvPicPr>
      <xdr:blipFill>
        <a:blip xmlns:r="http://schemas.openxmlformats.org/officeDocument/2006/relationships" r:embed="rId68" cstate="print"/>
        <a:stretch>
          <a:fillRect/>
        </a:stretch>
      </xdr:blipFill>
      <xdr:spPr>
        <a:xfrm>
          <a:off x="27251660" y="33035239"/>
          <a:ext cx="579119" cy="381000"/>
        </a:xfrm>
        <a:prstGeom prst="rect">
          <a:avLst/>
        </a:prstGeom>
      </xdr:spPr>
    </xdr:pic>
    <xdr:clientData/>
  </xdr:twoCellAnchor>
  <xdr:twoCellAnchor editAs="oneCell">
    <xdr:from>
      <xdr:col>1</xdr:col>
      <xdr:colOff>25400</xdr:colOff>
      <xdr:row>331</xdr:row>
      <xdr:rowOff>25400</xdr:rowOff>
    </xdr:from>
    <xdr:to>
      <xdr:col>1</xdr:col>
      <xdr:colOff>604519</xdr:colOff>
      <xdr:row>331</xdr:row>
      <xdr:rowOff>406400</xdr:rowOff>
    </xdr:to>
    <xdr:pic>
      <xdr:nvPicPr>
        <xdr:cNvPr id="79" name="Subgraph-stevedave_l" descr="stevedave_l.jpg"/>
        <xdr:cNvPicPr>
          <a:picLocks/>
        </xdr:cNvPicPr>
      </xdr:nvPicPr>
      <xdr:blipFill>
        <a:blip xmlns:r="http://schemas.openxmlformats.org/officeDocument/2006/relationships" r:embed="rId69" cstate="print"/>
        <a:stretch>
          <a:fillRect/>
        </a:stretch>
      </xdr:blipFill>
      <xdr:spPr>
        <a:xfrm>
          <a:off x="27251660" y="33461960"/>
          <a:ext cx="579119" cy="381000"/>
        </a:xfrm>
        <a:prstGeom prst="rect">
          <a:avLst/>
        </a:prstGeom>
      </xdr:spPr>
    </xdr:pic>
    <xdr:clientData/>
  </xdr:twoCellAnchor>
  <xdr:twoCellAnchor editAs="oneCell">
    <xdr:from>
      <xdr:col>1</xdr:col>
      <xdr:colOff>25400</xdr:colOff>
      <xdr:row>332</xdr:row>
      <xdr:rowOff>25398</xdr:rowOff>
    </xdr:from>
    <xdr:to>
      <xdr:col>1</xdr:col>
      <xdr:colOff>604519</xdr:colOff>
      <xdr:row>332</xdr:row>
      <xdr:rowOff>406398</xdr:rowOff>
    </xdr:to>
    <xdr:pic>
      <xdr:nvPicPr>
        <xdr:cNvPr id="80" name="Subgraph-nanderoo" descr="nanderoo.jpg"/>
        <xdr:cNvPicPr>
          <a:picLocks/>
        </xdr:cNvPicPr>
      </xdr:nvPicPr>
      <xdr:blipFill>
        <a:blip xmlns:r="http://schemas.openxmlformats.org/officeDocument/2006/relationships" r:embed="rId70" cstate="print"/>
        <a:stretch>
          <a:fillRect/>
        </a:stretch>
      </xdr:blipFill>
      <xdr:spPr>
        <a:xfrm>
          <a:off x="27251660" y="33888678"/>
          <a:ext cx="579119" cy="381000"/>
        </a:xfrm>
        <a:prstGeom prst="rect">
          <a:avLst/>
        </a:prstGeom>
      </xdr:spPr>
    </xdr:pic>
    <xdr:clientData/>
  </xdr:twoCellAnchor>
  <xdr:twoCellAnchor editAs="oneCell">
    <xdr:from>
      <xdr:col>1</xdr:col>
      <xdr:colOff>25400</xdr:colOff>
      <xdr:row>224</xdr:row>
      <xdr:rowOff>25400</xdr:rowOff>
    </xdr:from>
    <xdr:to>
      <xdr:col>1</xdr:col>
      <xdr:colOff>604519</xdr:colOff>
      <xdr:row>224</xdr:row>
      <xdr:rowOff>406400</xdr:rowOff>
    </xdr:to>
    <xdr:pic>
      <xdr:nvPicPr>
        <xdr:cNvPr id="81" name="Subgraph-flowchainsensei" descr="flowchainsensei.jpg"/>
        <xdr:cNvPicPr>
          <a:picLocks/>
        </xdr:cNvPicPr>
      </xdr:nvPicPr>
      <xdr:blipFill>
        <a:blip xmlns:r="http://schemas.openxmlformats.org/officeDocument/2006/relationships" r:embed="rId71" cstate="print"/>
        <a:stretch>
          <a:fillRect/>
        </a:stretch>
      </xdr:blipFill>
      <xdr:spPr>
        <a:xfrm>
          <a:off x="27251660" y="34315400"/>
          <a:ext cx="579119" cy="381000"/>
        </a:xfrm>
        <a:prstGeom prst="rect">
          <a:avLst/>
        </a:prstGeom>
      </xdr:spPr>
    </xdr:pic>
    <xdr:clientData/>
  </xdr:twoCellAnchor>
  <xdr:twoCellAnchor editAs="oneCell">
    <xdr:from>
      <xdr:col>1</xdr:col>
      <xdr:colOff>25400</xdr:colOff>
      <xdr:row>57</xdr:row>
      <xdr:rowOff>25401</xdr:rowOff>
    </xdr:from>
    <xdr:to>
      <xdr:col>1</xdr:col>
      <xdr:colOff>604519</xdr:colOff>
      <xdr:row>57</xdr:row>
      <xdr:rowOff>406401</xdr:rowOff>
    </xdr:to>
    <xdr:pic>
      <xdr:nvPicPr>
        <xdr:cNvPr id="82" name="Subgraph-ianibbo" descr="ianibbo.jpg"/>
        <xdr:cNvPicPr>
          <a:picLocks/>
        </xdr:cNvPicPr>
      </xdr:nvPicPr>
      <xdr:blipFill>
        <a:blip xmlns:r="http://schemas.openxmlformats.org/officeDocument/2006/relationships" r:embed="rId72" cstate="print"/>
        <a:stretch>
          <a:fillRect/>
        </a:stretch>
      </xdr:blipFill>
      <xdr:spPr>
        <a:xfrm>
          <a:off x="27251660" y="34742121"/>
          <a:ext cx="579119" cy="381000"/>
        </a:xfrm>
        <a:prstGeom prst="rect">
          <a:avLst/>
        </a:prstGeom>
      </xdr:spPr>
    </xdr:pic>
    <xdr:clientData/>
  </xdr:twoCellAnchor>
  <xdr:twoCellAnchor editAs="oneCell">
    <xdr:from>
      <xdr:col>1</xdr:col>
      <xdr:colOff>25400</xdr:colOff>
      <xdr:row>333</xdr:row>
      <xdr:rowOff>25399</xdr:rowOff>
    </xdr:from>
    <xdr:to>
      <xdr:col>1</xdr:col>
      <xdr:colOff>604519</xdr:colOff>
      <xdr:row>333</xdr:row>
      <xdr:rowOff>406399</xdr:rowOff>
    </xdr:to>
    <xdr:pic>
      <xdr:nvPicPr>
        <xdr:cNvPr id="83" name="Subgraph-soslab" descr="soslab.jpg"/>
        <xdr:cNvPicPr>
          <a:picLocks/>
        </xdr:cNvPicPr>
      </xdr:nvPicPr>
      <xdr:blipFill>
        <a:blip xmlns:r="http://schemas.openxmlformats.org/officeDocument/2006/relationships" r:embed="rId73" cstate="print"/>
        <a:stretch>
          <a:fillRect/>
        </a:stretch>
      </xdr:blipFill>
      <xdr:spPr>
        <a:xfrm>
          <a:off x="27251660" y="35168839"/>
          <a:ext cx="579119" cy="381000"/>
        </a:xfrm>
        <a:prstGeom prst="rect">
          <a:avLst/>
        </a:prstGeom>
      </xdr:spPr>
    </xdr:pic>
    <xdr:clientData/>
  </xdr:twoCellAnchor>
  <xdr:twoCellAnchor editAs="oneCell">
    <xdr:from>
      <xdr:col>1</xdr:col>
      <xdr:colOff>25400</xdr:colOff>
      <xdr:row>334</xdr:row>
      <xdr:rowOff>25400</xdr:rowOff>
    </xdr:from>
    <xdr:to>
      <xdr:col>1</xdr:col>
      <xdr:colOff>604519</xdr:colOff>
      <xdr:row>334</xdr:row>
      <xdr:rowOff>406400</xdr:rowOff>
    </xdr:to>
    <xdr:pic>
      <xdr:nvPicPr>
        <xdr:cNvPr id="84" name="Subgraph-gaofeng860918" descr="gaofeng860918.jpg"/>
        <xdr:cNvPicPr>
          <a:picLocks/>
        </xdr:cNvPicPr>
      </xdr:nvPicPr>
      <xdr:blipFill>
        <a:blip xmlns:r="http://schemas.openxmlformats.org/officeDocument/2006/relationships" r:embed="rId74" cstate="print"/>
        <a:stretch>
          <a:fillRect/>
        </a:stretch>
      </xdr:blipFill>
      <xdr:spPr>
        <a:xfrm>
          <a:off x="27251660" y="35595560"/>
          <a:ext cx="579119" cy="381000"/>
        </a:xfrm>
        <a:prstGeom prst="rect">
          <a:avLst/>
        </a:prstGeom>
      </xdr:spPr>
    </xdr:pic>
    <xdr:clientData/>
  </xdr:twoCellAnchor>
  <xdr:twoCellAnchor editAs="oneCell">
    <xdr:from>
      <xdr:col>1</xdr:col>
      <xdr:colOff>25400</xdr:colOff>
      <xdr:row>20</xdr:row>
      <xdr:rowOff>25398</xdr:rowOff>
    </xdr:from>
    <xdr:to>
      <xdr:col>1</xdr:col>
      <xdr:colOff>604519</xdr:colOff>
      <xdr:row>20</xdr:row>
      <xdr:rowOff>406398</xdr:rowOff>
    </xdr:to>
    <xdr:pic>
      <xdr:nvPicPr>
        <xdr:cNvPr id="85" name="Subgraph-Nigel_Shadbolt" descr="Nigel_Shadbolt.jpg"/>
        <xdr:cNvPicPr>
          <a:picLocks/>
        </xdr:cNvPicPr>
      </xdr:nvPicPr>
      <xdr:blipFill>
        <a:blip xmlns:r="http://schemas.openxmlformats.org/officeDocument/2006/relationships" r:embed="rId75" cstate="print"/>
        <a:stretch>
          <a:fillRect/>
        </a:stretch>
      </xdr:blipFill>
      <xdr:spPr>
        <a:xfrm>
          <a:off x="27251660" y="36022278"/>
          <a:ext cx="579119" cy="381000"/>
        </a:xfrm>
        <a:prstGeom prst="rect">
          <a:avLst/>
        </a:prstGeom>
      </xdr:spPr>
    </xdr:pic>
    <xdr:clientData/>
  </xdr:twoCellAnchor>
  <xdr:twoCellAnchor editAs="oneCell">
    <xdr:from>
      <xdr:col>1</xdr:col>
      <xdr:colOff>25400</xdr:colOff>
      <xdr:row>240</xdr:row>
      <xdr:rowOff>25400</xdr:rowOff>
    </xdr:from>
    <xdr:to>
      <xdr:col>1</xdr:col>
      <xdr:colOff>604519</xdr:colOff>
      <xdr:row>240</xdr:row>
      <xdr:rowOff>406400</xdr:rowOff>
    </xdr:to>
    <xdr:pic>
      <xdr:nvPicPr>
        <xdr:cNvPr id="86" name="Subgraph-igorop" descr="igorop.jpg"/>
        <xdr:cNvPicPr>
          <a:picLocks/>
        </xdr:cNvPicPr>
      </xdr:nvPicPr>
      <xdr:blipFill>
        <a:blip xmlns:r="http://schemas.openxmlformats.org/officeDocument/2006/relationships" r:embed="rId76" cstate="print"/>
        <a:stretch>
          <a:fillRect/>
        </a:stretch>
      </xdr:blipFill>
      <xdr:spPr>
        <a:xfrm>
          <a:off x="27251660" y="36449000"/>
          <a:ext cx="579119" cy="381000"/>
        </a:xfrm>
        <a:prstGeom prst="rect">
          <a:avLst/>
        </a:prstGeom>
      </xdr:spPr>
    </xdr:pic>
    <xdr:clientData/>
  </xdr:twoCellAnchor>
  <xdr:twoCellAnchor editAs="oneCell">
    <xdr:from>
      <xdr:col>1</xdr:col>
      <xdr:colOff>25400</xdr:colOff>
      <xdr:row>301</xdr:row>
      <xdr:rowOff>25401</xdr:rowOff>
    </xdr:from>
    <xdr:to>
      <xdr:col>1</xdr:col>
      <xdr:colOff>604519</xdr:colOff>
      <xdr:row>301</xdr:row>
      <xdr:rowOff>406401</xdr:rowOff>
    </xdr:to>
    <xdr:pic>
      <xdr:nvPicPr>
        <xdr:cNvPr id="87" name="Subgraph-Real4Site" descr="Real4Site.jpg"/>
        <xdr:cNvPicPr>
          <a:picLocks/>
        </xdr:cNvPicPr>
      </xdr:nvPicPr>
      <xdr:blipFill>
        <a:blip xmlns:r="http://schemas.openxmlformats.org/officeDocument/2006/relationships" r:embed="rId77" cstate="print"/>
        <a:stretch>
          <a:fillRect/>
        </a:stretch>
      </xdr:blipFill>
      <xdr:spPr>
        <a:xfrm>
          <a:off x="27251660" y="36875721"/>
          <a:ext cx="579119" cy="381000"/>
        </a:xfrm>
        <a:prstGeom prst="rect">
          <a:avLst/>
        </a:prstGeom>
      </xdr:spPr>
    </xdr:pic>
    <xdr:clientData/>
  </xdr:twoCellAnchor>
  <xdr:twoCellAnchor editAs="oneCell">
    <xdr:from>
      <xdr:col>1</xdr:col>
      <xdr:colOff>25400</xdr:colOff>
      <xdr:row>66</xdr:row>
      <xdr:rowOff>25399</xdr:rowOff>
    </xdr:from>
    <xdr:to>
      <xdr:col>1</xdr:col>
      <xdr:colOff>604519</xdr:colOff>
      <xdr:row>66</xdr:row>
      <xdr:rowOff>406399</xdr:rowOff>
    </xdr:to>
    <xdr:pic>
      <xdr:nvPicPr>
        <xdr:cNvPr id="88" name="Subgraph-wral" descr="wral.jpg"/>
        <xdr:cNvPicPr>
          <a:picLocks/>
        </xdr:cNvPicPr>
      </xdr:nvPicPr>
      <xdr:blipFill>
        <a:blip xmlns:r="http://schemas.openxmlformats.org/officeDocument/2006/relationships" r:embed="rId78" cstate="print"/>
        <a:stretch>
          <a:fillRect/>
        </a:stretch>
      </xdr:blipFill>
      <xdr:spPr>
        <a:xfrm>
          <a:off x="27251660" y="37302439"/>
          <a:ext cx="579119" cy="381000"/>
        </a:xfrm>
        <a:prstGeom prst="rect">
          <a:avLst/>
        </a:prstGeom>
      </xdr:spPr>
    </xdr:pic>
    <xdr:clientData/>
  </xdr:twoCellAnchor>
  <xdr:twoCellAnchor editAs="oneCell">
    <xdr:from>
      <xdr:col>1</xdr:col>
      <xdr:colOff>25400</xdr:colOff>
      <xdr:row>200</xdr:row>
      <xdr:rowOff>25400</xdr:rowOff>
    </xdr:from>
    <xdr:to>
      <xdr:col>1</xdr:col>
      <xdr:colOff>604519</xdr:colOff>
      <xdr:row>200</xdr:row>
      <xdr:rowOff>406400</xdr:rowOff>
    </xdr:to>
    <xdr:pic>
      <xdr:nvPicPr>
        <xdr:cNvPr id="89" name="Subgraph-NCCommerce" descr="NCCommerce.jpg"/>
        <xdr:cNvPicPr>
          <a:picLocks/>
        </xdr:cNvPicPr>
      </xdr:nvPicPr>
      <xdr:blipFill>
        <a:blip xmlns:r="http://schemas.openxmlformats.org/officeDocument/2006/relationships" r:embed="rId79" cstate="print"/>
        <a:stretch>
          <a:fillRect/>
        </a:stretch>
      </xdr:blipFill>
      <xdr:spPr>
        <a:xfrm>
          <a:off x="27251660" y="37729160"/>
          <a:ext cx="579119" cy="381000"/>
        </a:xfrm>
        <a:prstGeom prst="rect">
          <a:avLst/>
        </a:prstGeom>
      </xdr:spPr>
    </xdr:pic>
    <xdr:clientData/>
  </xdr:twoCellAnchor>
  <xdr:twoCellAnchor editAs="oneCell">
    <xdr:from>
      <xdr:col>1</xdr:col>
      <xdr:colOff>25400</xdr:colOff>
      <xdr:row>177</xdr:row>
      <xdr:rowOff>25398</xdr:rowOff>
    </xdr:from>
    <xdr:to>
      <xdr:col>1</xdr:col>
      <xdr:colOff>604519</xdr:colOff>
      <xdr:row>177</xdr:row>
      <xdr:rowOff>406398</xdr:rowOff>
    </xdr:to>
    <xdr:pic>
      <xdr:nvPicPr>
        <xdr:cNvPr id="90" name="Subgraph-LocalTechWire" descr="LocalTechWire.jpg"/>
        <xdr:cNvPicPr>
          <a:picLocks/>
        </xdr:cNvPicPr>
      </xdr:nvPicPr>
      <xdr:blipFill>
        <a:blip xmlns:r="http://schemas.openxmlformats.org/officeDocument/2006/relationships" r:embed="rId80" cstate="print"/>
        <a:stretch>
          <a:fillRect/>
        </a:stretch>
      </xdr:blipFill>
      <xdr:spPr>
        <a:xfrm>
          <a:off x="27251660" y="38155878"/>
          <a:ext cx="579119" cy="381000"/>
        </a:xfrm>
        <a:prstGeom prst="rect">
          <a:avLst/>
        </a:prstGeom>
      </xdr:spPr>
    </xdr:pic>
    <xdr:clientData/>
  </xdr:twoCellAnchor>
  <xdr:twoCellAnchor editAs="oneCell">
    <xdr:from>
      <xdr:col>1</xdr:col>
      <xdr:colOff>25400</xdr:colOff>
      <xdr:row>204</xdr:row>
      <xdr:rowOff>25400</xdr:rowOff>
    </xdr:from>
    <xdr:to>
      <xdr:col>1</xdr:col>
      <xdr:colOff>604519</xdr:colOff>
      <xdr:row>204</xdr:row>
      <xdr:rowOff>406400</xdr:rowOff>
    </xdr:to>
    <xdr:pic>
      <xdr:nvPicPr>
        <xdr:cNvPr id="91" name="Subgraph-EvoMRI" descr="EvoMRI.jpg"/>
        <xdr:cNvPicPr>
          <a:picLocks/>
        </xdr:cNvPicPr>
      </xdr:nvPicPr>
      <xdr:blipFill>
        <a:blip xmlns:r="http://schemas.openxmlformats.org/officeDocument/2006/relationships" r:embed="rId81" cstate="print"/>
        <a:stretch>
          <a:fillRect/>
        </a:stretch>
      </xdr:blipFill>
      <xdr:spPr>
        <a:xfrm>
          <a:off x="27251660" y="38582600"/>
          <a:ext cx="579119" cy="381000"/>
        </a:xfrm>
        <a:prstGeom prst="rect">
          <a:avLst/>
        </a:prstGeom>
      </xdr:spPr>
    </xdr:pic>
    <xdr:clientData/>
  </xdr:twoCellAnchor>
  <xdr:twoCellAnchor editAs="oneCell">
    <xdr:from>
      <xdr:col>1</xdr:col>
      <xdr:colOff>25400</xdr:colOff>
      <xdr:row>167</xdr:row>
      <xdr:rowOff>25401</xdr:rowOff>
    </xdr:from>
    <xdr:to>
      <xdr:col>1</xdr:col>
      <xdr:colOff>604519</xdr:colOff>
      <xdr:row>167</xdr:row>
      <xdr:rowOff>406401</xdr:rowOff>
    </xdr:to>
    <xdr:pic>
      <xdr:nvPicPr>
        <xdr:cNvPr id="92" name="Subgraph-azaroth42" descr="azaroth42.jpg"/>
        <xdr:cNvPicPr>
          <a:picLocks/>
        </xdr:cNvPicPr>
      </xdr:nvPicPr>
      <xdr:blipFill>
        <a:blip xmlns:r="http://schemas.openxmlformats.org/officeDocument/2006/relationships" r:embed="rId82" cstate="print"/>
        <a:stretch>
          <a:fillRect/>
        </a:stretch>
      </xdr:blipFill>
      <xdr:spPr>
        <a:xfrm>
          <a:off x="27251660" y="39009321"/>
          <a:ext cx="579119" cy="381000"/>
        </a:xfrm>
        <a:prstGeom prst="rect">
          <a:avLst/>
        </a:prstGeom>
      </xdr:spPr>
    </xdr:pic>
    <xdr:clientData/>
  </xdr:twoCellAnchor>
  <xdr:twoCellAnchor editAs="oneCell">
    <xdr:from>
      <xdr:col>1</xdr:col>
      <xdr:colOff>25400</xdr:colOff>
      <xdr:row>286</xdr:row>
      <xdr:rowOff>25399</xdr:rowOff>
    </xdr:from>
    <xdr:to>
      <xdr:col>1</xdr:col>
      <xdr:colOff>604519</xdr:colOff>
      <xdr:row>286</xdr:row>
      <xdr:rowOff>406399</xdr:rowOff>
    </xdr:to>
    <xdr:pic>
      <xdr:nvPicPr>
        <xdr:cNvPr id="93" name="Subgraph-lizfrances" descr="lizfrances.jpg"/>
        <xdr:cNvPicPr>
          <a:picLocks/>
        </xdr:cNvPicPr>
      </xdr:nvPicPr>
      <xdr:blipFill>
        <a:blip xmlns:r="http://schemas.openxmlformats.org/officeDocument/2006/relationships" r:embed="rId9" cstate="print"/>
        <a:stretch>
          <a:fillRect/>
        </a:stretch>
      </xdr:blipFill>
      <xdr:spPr>
        <a:xfrm>
          <a:off x="27251660" y="39436039"/>
          <a:ext cx="579119" cy="381000"/>
        </a:xfrm>
        <a:prstGeom prst="rect">
          <a:avLst/>
        </a:prstGeom>
      </xdr:spPr>
    </xdr:pic>
    <xdr:clientData/>
  </xdr:twoCellAnchor>
  <xdr:twoCellAnchor editAs="oneCell">
    <xdr:from>
      <xdr:col>1</xdr:col>
      <xdr:colOff>25400</xdr:colOff>
      <xdr:row>335</xdr:row>
      <xdr:rowOff>25400</xdr:rowOff>
    </xdr:from>
    <xdr:to>
      <xdr:col>1</xdr:col>
      <xdr:colOff>604519</xdr:colOff>
      <xdr:row>335</xdr:row>
      <xdr:rowOff>406400</xdr:rowOff>
    </xdr:to>
    <xdr:pic>
      <xdr:nvPicPr>
        <xdr:cNvPr id="94" name="Subgraph-ceffyl1" descr="ceffyl1.jpg"/>
        <xdr:cNvPicPr>
          <a:picLocks/>
        </xdr:cNvPicPr>
      </xdr:nvPicPr>
      <xdr:blipFill>
        <a:blip xmlns:r="http://schemas.openxmlformats.org/officeDocument/2006/relationships" r:embed="rId28" cstate="print"/>
        <a:stretch>
          <a:fillRect/>
        </a:stretch>
      </xdr:blipFill>
      <xdr:spPr>
        <a:xfrm>
          <a:off x="27251660" y="39862760"/>
          <a:ext cx="579119" cy="381000"/>
        </a:xfrm>
        <a:prstGeom prst="rect">
          <a:avLst/>
        </a:prstGeom>
      </xdr:spPr>
    </xdr:pic>
    <xdr:clientData/>
  </xdr:twoCellAnchor>
  <xdr:twoCellAnchor editAs="oneCell">
    <xdr:from>
      <xdr:col>1</xdr:col>
      <xdr:colOff>25400</xdr:colOff>
      <xdr:row>36</xdr:row>
      <xdr:rowOff>25398</xdr:rowOff>
    </xdr:from>
    <xdr:to>
      <xdr:col>1</xdr:col>
      <xdr:colOff>604519</xdr:colOff>
      <xdr:row>36</xdr:row>
      <xdr:rowOff>406398</xdr:rowOff>
    </xdr:to>
    <xdr:pic>
      <xdr:nvPicPr>
        <xdr:cNvPr id="95" name="Subgraph-shepazu" descr="shepazu.jpg"/>
        <xdr:cNvPicPr>
          <a:picLocks/>
        </xdr:cNvPicPr>
      </xdr:nvPicPr>
      <xdr:blipFill>
        <a:blip xmlns:r="http://schemas.openxmlformats.org/officeDocument/2006/relationships" r:embed="rId83" cstate="print"/>
        <a:stretch>
          <a:fillRect/>
        </a:stretch>
      </xdr:blipFill>
      <xdr:spPr>
        <a:xfrm>
          <a:off x="27251660" y="40289478"/>
          <a:ext cx="579119" cy="381000"/>
        </a:xfrm>
        <a:prstGeom prst="rect">
          <a:avLst/>
        </a:prstGeom>
      </xdr:spPr>
    </xdr:pic>
    <xdr:clientData/>
  </xdr:twoCellAnchor>
  <xdr:twoCellAnchor editAs="oneCell">
    <xdr:from>
      <xdr:col>1</xdr:col>
      <xdr:colOff>25400</xdr:colOff>
      <xdr:row>336</xdr:row>
      <xdr:rowOff>25400</xdr:rowOff>
    </xdr:from>
    <xdr:to>
      <xdr:col>1</xdr:col>
      <xdr:colOff>604519</xdr:colOff>
      <xdr:row>336</xdr:row>
      <xdr:rowOff>406400</xdr:rowOff>
    </xdr:to>
    <xdr:pic>
      <xdr:nvPicPr>
        <xdr:cNvPr id="96" name="Subgraph-Pr1vacy" descr="Pr1vacy.jpg"/>
        <xdr:cNvPicPr>
          <a:picLocks/>
        </xdr:cNvPicPr>
      </xdr:nvPicPr>
      <xdr:blipFill>
        <a:blip xmlns:r="http://schemas.openxmlformats.org/officeDocument/2006/relationships" r:embed="rId3" cstate="print"/>
        <a:stretch>
          <a:fillRect/>
        </a:stretch>
      </xdr:blipFill>
      <xdr:spPr>
        <a:xfrm>
          <a:off x="27251660" y="40716200"/>
          <a:ext cx="579119" cy="381000"/>
        </a:xfrm>
        <a:prstGeom prst="rect">
          <a:avLst/>
        </a:prstGeom>
      </xdr:spPr>
    </xdr:pic>
    <xdr:clientData/>
  </xdr:twoCellAnchor>
  <xdr:twoCellAnchor editAs="oneCell">
    <xdr:from>
      <xdr:col>1</xdr:col>
      <xdr:colOff>25400</xdr:colOff>
      <xdr:row>84</xdr:row>
      <xdr:rowOff>25401</xdr:rowOff>
    </xdr:from>
    <xdr:to>
      <xdr:col>1</xdr:col>
      <xdr:colOff>604519</xdr:colOff>
      <xdr:row>84</xdr:row>
      <xdr:rowOff>406401</xdr:rowOff>
    </xdr:to>
    <xdr:pic>
      <xdr:nvPicPr>
        <xdr:cNvPr id="97" name="Subgraph-bsletten" descr="bsletten.jpg"/>
        <xdr:cNvPicPr>
          <a:picLocks/>
        </xdr:cNvPicPr>
      </xdr:nvPicPr>
      <xdr:blipFill>
        <a:blip xmlns:r="http://schemas.openxmlformats.org/officeDocument/2006/relationships" r:embed="rId84" cstate="print"/>
        <a:stretch>
          <a:fillRect/>
        </a:stretch>
      </xdr:blipFill>
      <xdr:spPr>
        <a:xfrm>
          <a:off x="27251660" y="41142921"/>
          <a:ext cx="579119" cy="381000"/>
        </a:xfrm>
        <a:prstGeom prst="rect">
          <a:avLst/>
        </a:prstGeom>
      </xdr:spPr>
    </xdr:pic>
    <xdr:clientData/>
  </xdr:twoCellAnchor>
  <xdr:twoCellAnchor editAs="oneCell">
    <xdr:from>
      <xdr:col>1</xdr:col>
      <xdr:colOff>25400</xdr:colOff>
      <xdr:row>314</xdr:row>
      <xdr:rowOff>25399</xdr:rowOff>
    </xdr:from>
    <xdr:to>
      <xdr:col>1</xdr:col>
      <xdr:colOff>604519</xdr:colOff>
      <xdr:row>314</xdr:row>
      <xdr:rowOff>406399</xdr:rowOff>
    </xdr:to>
    <xdr:pic>
      <xdr:nvPicPr>
        <xdr:cNvPr id="98" name="Subgraph-SocalSue2" descr="SocalSue2.jpg"/>
        <xdr:cNvPicPr>
          <a:picLocks/>
        </xdr:cNvPicPr>
      </xdr:nvPicPr>
      <xdr:blipFill>
        <a:blip xmlns:r="http://schemas.openxmlformats.org/officeDocument/2006/relationships" r:embed="rId85" cstate="print"/>
        <a:stretch>
          <a:fillRect/>
        </a:stretch>
      </xdr:blipFill>
      <xdr:spPr>
        <a:xfrm>
          <a:off x="27251660" y="41569639"/>
          <a:ext cx="579119" cy="381000"/>
        </a:xfrm>
        <a:prstGeom prst="rect">
          <a:avLst/>
        </a:prstGeom>
      </xdr:spPr>
    </xdr:pic>
    <xdr:clientData/>
  </xdr:twoCellAnchor>
  <xdr:twoCellAnchor editAs="oneCell">
    <xdr:from>
      <xdr:col>1</xdr:col>
      <xdr:colOff>25400</xdr:colOff>
      <xdr:row>337</xdr:row>
      <xdr:rowOff>25400</xdr:rowOff>
    </xdr:from>
    <xdr:to>
      <xdr:col>1</xdr:col>
      <xdr:colOff>604519</xdr:colOff>
      <xdr:row>337</xdr:row>
      <xdr:rowOff>406400</xdr:rowOff>
    </xdr:to>
    <xdr:pic>
      <xdr:nvPicPr>
        <xdr:cNvPr id="99" name="Subgraph-tjungblut" descr="tjungblut.jpg"/>
        <xdr:cNvPicPr>
          <a:picLocks/>
        </xdr:cNvPicPr>
      </xdr:nvPicPr>
      <xdr:blipFill>
        <a:blip xmlns:r="http://schemas.openxmlformats.org/officeDocument/2006/relationships" r:embed="rId86" cstate="print"/>
        <a:stretch>
          <a:fillRect/>
        </a:stretch>
      </xdr:blipFill>
      <xdr:spPr>
        <a:xfrm>
          <a:off x="27251660" y="41996360"/>
          <a:ext cx="579119" cy="381000"/>
        </a:xfrm>
        <a:prstGeom prst="rect">
          <a:avLst/>
        </a:prstGeom>
      </xdr:spPr>
    </xdr:pic>
    <xdr:clientData/>
  </xdr:twoCellAnchor>
  <xdr:twoCellAnchor editAs="oneCell">
    <xdr:from>
      <xdr:col>1</xdr:col>
      <xdr:colOff>25400</xdr:colOff>
      <xdr:row>164</xdr:row>
      <xdr:rowOff>25398</xdr:rowOff>
    </xdr:from>
    <xdr:to>
      <xdr:col>1</xdr:col>
      <xdr:colOff>604519</xdr:colOff>
      <xdr:row>164</xdr:row>
      <xdr:rowOff>406398</xdr:rowOff>
    </xdr:to>
    <xdr:pic>
      <xdr:nvPicPr>
        <xdr:cNvPr id="100" name="Subgraph-stephaneosmont" descr="stephaneosmont.jpg"/>
        <xdr:cNvPicPr>
          <a:picLocks/>
        </xdr:cNvPicPr>
      </xdr:nvPicPr>
      <xdr:blipFill>
        <a:blip xmlns:r="http://schemas.openxmlformats.org/officeDocument/2006/relationships" r:embed="rId87" cstate="print"/>
        <a:stretch>
          <a:fillRect/>
        </a:stretch>
      </xdr:blipFill>
      <xdr:spPr>
        <a:xfrm>
          <a:off x="27251660" y="42423078"/>
          <a:ext cx="579119" cy="381000"/>
        </a:xfrm>
        <a:prstGeom prst="rect">
          <a:avLst/>
        </a:prstGeom>
      </xdr:spPr>
    </xdr:pic>
    <xdr:clientData/>
  </xdr:twoCellAnchor>
  <xdr:twoCellAnchor editAs="oneCell">
    <xdr:from>
      <xdr:col>1</xdr:col>
      <xdr:colOff>25400</xdr:colOff>
      <xdr:row>338</xdr:row>
      <xdr:rowOff>25400</xdr:rowOff>
    </xdr:from>
    <xdr:to>
      <xdr:col>1</xdr:col>
      <xdr:colOff>604519</xdr:colOff>
      <xdr:row>338</xdr:row>
      <xdr:rowOff>406400</xdr:rowOff>
    </xdr:to>
    <xdr:pic>
      <xdr:nvPicPr>
        <xdr:cNvPr id="101" name="Subgraph-tangyiding" descr="tangyiding.jpg"/>
        <xdr:cNvPicPr>
          <a:picLocks/>
        </xdr:cNvPicPr>
      </xdr:nvPicPr>
      <xdr:blipFill>
        <a:blip xmlns:r="http://schemas.openxmlformats.org/officeDocument/2006/relationships" r:embed="rId14" cstate="print"/>
        <a:stretch>
          <a:fillRect/>
        </a:stretch>
      </xdr:blipFill>
      <xdr:spPr>
        <a:xfrm>
          <a:off x="27251660" y="42849800"/>
          <a:ext cx="579119" cy="381000"/>
        </a:xfrm>
        <a:prstGeom prst="rect">
          <a:avLst/>
        </a:prstGeom>
      </xdr:spPr>
    </xdr:pic>
    <xdr:clientData/>
  </xdr:twoCellAnchor>
  <xdr:twoCellAnchor editAs="oneCell">
    <xdr:from>
      <xdr:col>1</xdr:col>
      <xdr:colOff>25400</xdr:colOff>
      <xdr:row>68</xdr:row>
      <xdr:rowOff>25401</xdr:rowOff>
    </xdr:from>
    <xdr:to>
      <xdr:col>1</xdr:col>
      <xdr:colOff>604519</xdr:colOff>
      <xdr:row>68</xdr:row>
      <xdr:rowOff>406401</xdr:rowOff>
    </xdr:to>
    <xdr:pic>
      <xdr:nvPicPr>
        <xdr:cNvPr id="102" name="Subgraph-imrchen" descr="imrchen.jpg"/>
        <xdr:cNvPicPr>
          <a:picLocks/>
        </xdr:cNvPicPr>
      </xdr:nvPicPr>
      <xdr:blipFill>
        <a:blip xmlns:r="http://schemas.openxmlformats.org/officeDocument/2006/relationships" r:embed="rId88" cstate="print"/>
        <a:stretch>
          <a:fillRect/>
        </a:stretch>
      </xdr:blipFill>
      <xdr:spPr>
        <a:xfrm>
          <a:off x="27251660" y="43276521"/>
          <a:ext cx="579119" cy="381000"/>
        </a:xfrm>
        <a:prstGeom prst="rect">
          <a:avLst/>
        </a:prstGeom>
      </xdr:spPr>
    </xdr:pic>
    <xdr:clientData/>
  </xdr:twoCellAnchor>
  <xdr:twoCellAnchor editAs="oneCell">
    <xdr:from>
      <xdr:col>1</xdr:col>
      <xdr:colOff>25400</xdr:colOff>
      <xdr:row>339</xdr:row>
      <xdr:rowOff>25399</xdr:rowOff>
    </xdr:from>
    <xdr:to>
      <xdr:col>1</xdr:col>
      <xdr:colOff>604519</xdr:colOff>
      <xdr:row>339</xdr:row>
      <xdr:rowOff>406399</xdr:rowOff>
    </xdr:to>
    <xdr:pic>
      <xdr:nvPicPr>
        <xdr:cNvPr id="103" name="Subgraph-BlueBirdStrat" descr="BlueBirdStrat.jpg"/>
        <xdr:cNvPicPr>
          <a:picLocks/>
        </xdr:cNvPicPr>
      </xdr:nvPicPr>
      <xdr:blipFill>
        <a:blip xmlns:r="http://schemas.openxmlformats.org/officeDocument/2006/relationships" r:embed="rId89" cstate="print"/>
        <a:stretch>
          <a:fillRect/>
        </a:stretch>
      </xdr:blipFill>
      <xdr:spPr>
        <a:xfrm>
          <a:off x="27251660" y="43703239"/>
          <a:ext cx="579119" cy="381000"/>
        </a:xfrm>
        <a:prstGeom prst="rect">
          <a:avLst/>
        </a:prstGeom>
      </xdr:spPr>
    </xdr:pic>
    <xdr:clientData/>
  </xdr:twoCellAnchor>
  <xdr:twoCellAnchor editAs="oneCell">
    <xdr:from>
      <xdr:col>1</xdr:col>
      <xdr:colOff>25400</xdr:colOff>
      <xdr:row>29</xdr:row>
      <xdr:rowOff>25400</xdr:rowOff>
    </xdr:from>
    <xdr:to>
      <xdr:col>1</xdr:col>
      <xdr:colOff>604519</xdr:colOff>
      <xdr:row>29</xdr:row>
      <xdr:rowOff>406400</xdr:rowOff>
    </xdr:to>
    <xdr:pic>
      <xdr:nvPicPr>
        <xdr:cNvPr id="104" name="Subgraph-kegill" descr="kegill.jpg"/>
        <xdr:cNvPicPr>
          <a:picLocks/>
        </xdr:cNvPicPr>
      </xdr:nvPicPr>
      <xdr:blipFill>
        <a:blip xmlns:r="http://schemas.openxmlformats.org/officeDocument/2006/relationships" r:embed="rId90" cstate="print"/>
        <a:stretch>
          <a:fillRect/>
        </a:stretch>
      </xdr:blipFill>
      <xdr:spPr>
        <a:xfrm>
          <a:off x="27251660" y="44129960"/>
          <a:ext cx="579119" cy="381000"/>
        </a:xfrm>
        <a:prstGeom prst="rect">
          <a:avLst/>
        </a:prstGeom>
      </xdr:spPr>
    </xdr:pic>
    <xdr:clientData/>
  </xdr:twoCellAnchor>
  <xdr:twoCellAnchor editAs="oneCell">
    <xdr:from>
      <xdr:col>1</xdr:col>
      <xdr:colOff>25400</xdr:colOff>
      <xdr:row>253</xdr:row>
      <xdr:rowOff>25398</xdr:rowOff>
    </xdr:from>
    <xdr:to>
      <xdr:col>1</xdr:col>
      <xdr:colOff>604519</xdr:colOff>
      <xdr:row>253</xdr:row>
      <xdr:rowOff>406398</xdr:rowOff>
    </xdr:to>
    <xdr:pic>
      <xdr:nvPicPr>
        <xdr:cNvPr id="105" name="Subgraph-sandymaxey" descr="sandymaxey.jpg"/>
        <xdr:cNvPicPr>
          <a:picLocks/>
        </xdr:cNvPicPr>
      </xdr:nvPicPr>
      <xdr:blipFill>
        <a:blip xmlns:r="http://schemas.openxmlformats.org/officeDocument/2006/relationships" r:embed="rId91" cstate="print"/>
        <a:stretch>
          <a:fillRect/>
        </a:stretch>
      </xdr:blipFill>
      <xdr:spPr>
        <a:xfrm>
          <a:off x="27251660" y="44556678"/>
          <a:ext cx="579119" cy="381000"/>
        </a:xfrm>
        <a:prstGeom prst="rect">
          <a:avLst/>
        </a:prstGeom>
      </xdr:spPr>
    </xdr:pic>
    <xdr:clientData/>
  </xdr:twoCellAnchor>
  <xdr:twoCellAnchor editAs="oneCell">
    <xdr:from>
      <xdr:col>1</xdr:col>
      <xdr:colOff>25400</xdr:colOff>
      <xdr:row>305</xdr:row>
      <xdr:rowOff>25400</xdr:rowOff>
    </xdr:from>
    <xdr:to>
      <xdr:col>1</xdr:col>
      <xdr:colOff>604519</xdr:colOff>
      <xdr:row>305</xdr:row>
      <xdr:rowOff>406400</xdr:rowOff>
    </xdr:to>
    <xdr:pic>
      <xdr:nvPicPr>
        <xdr:cNvPr id="106" name="Subgraph-stevenkeith" descr="stevenkeith.jpg"/>
        <xdr:cNvPicPr>
          <a:picLocks/>
        </xdr:cNvPicPr>
      </xdr:nvPicPr>
      <xdr:blipFill>
        <a:blip xmlns:r="http://schemas.openxmlformats.org/officeDocument/2006/relationships" r:embed="rId92" cstate="print"/>
        <a:stretch>
          <a:fillRect/>
        </a:stretch>
      </xdr:blipFill>
      <xdr:spPr>
        <a:xfrm>
          <a:off x="27251660" y="44983400"/>
          <a:ext cx="579119" cy="381000"/>
        </a:xfrm>
        <a:prstGeom prst="rect">
          <a:avLst/>
        </a:prstGeom>
      </xdr:spPr>
    </xdr:pic>
    <xdr:clientData/>
  </xdr:twoCellAnchor>
  <xdr:twoCellAnchor editAs="oneCell">
    <xdr:from>
      <xdr:col>1</xdr:col>
      <xdr:colOff>25400</xdr:colOff>
      <xdr:row>268</xdr:row>
      <xdr:rowOff>25401</xdr:rowOff>
    </xdr:from>
    <xdr:to>
      <xdr:col>1</xdr:col>
      <xdr:colOff>604519</xdr:colOff>
      <xdr:row>268</xdr:row>
      <xdr:rowOff>406401</xdr:rowOff>
    </xdr:to>
    <xdr:pic>
      <xdr:nvPicPr>
        <xdr:cNvPr id="107" name="Subgraph-trmaguire" descr="trmaguire.jpg"/>
        <xdr:cNvPicPr>
          <a:picLocks/>
        </xdr:cNvPicPr>
      </xdr:nvPicPr>
      <xdr:blipFill>
        <a:blip xmlns:r="http://schemas.openxmlformats.org/officeDocument/2006/relationships" r:embed="rId93" cstate="print"/>
        <a:stretch>
          <a:fillRect/>
        </a:stretch>
      </xdr:blipFill>
      <xdr:spPr>
        <a:xfrm>
          <a:off x="27251660" y="45410121"/>
          <a:ext cx="579119" cy="381000"/>
        </a:xfrm>
        <a:prstGeom prst="rect">
          <a:avLst/>
        </a:prstGeom>
      </xdr:spPr>
    </xdr:pic>
    <xdr:clientData/>
  </xdr:twoCellAnchor>
  <xdr:twoCellAnchor editAs="oneCell">
    <xdr:from>
      <xdr:col>1</xdr:col>
      <xdr:colOff>25400</xdr:colOff>
      <xdr:row>112</xdr:row>
      <xdr:rowOff>25399</xdr:rowOff>
    </xdr:from>
    <xdr:to>
      <xdr:col>1</xdr:col>
      <xdr:colOff>604519</xdr:colOff>
      <xdr:row>112</xdr:row>
      <xdr:rowOff>406399</xdr:rowOff>
    </xdr:to>
    <xdr:pic>
      <xdr:nvPicPr>
        <xdr:cNvPr id="108" name="Subgraph-samruby" descr="samruby.jpg"/>
        <xdr:cNvPicPr>
          <a:picLocks/>
        </xdr:cNvPicPr>
      </xdr:nvPicPr>
      <xdr:blipFill>
        <a:blip xmlns:r="http://schemas.openxmlformats.org/officeDocument/2006/relationships" r:embed="rId94" cstate="print"/>
        <a:stretch>
          <a:fillRect/>
        </a:stretch>
      </xdr:blipFill>
      <xdr:spPr>
        <a:xfrm>
          <a:off x="27251660" y="45836839"/>
          <a:ext cx="579119" cy="381000"/>
        </a:xfrm>
        <a:prstGeom prst="rect">
          <a:avLst/>
        </a:prstGeom>
      </xdr:spPr>
    </xdr:pic>
    <xdr:clientData/>
  </xdr:twoCellAnchor>
  <xdr:twoCellAnchor editAs="oneCell">
    <xdr:from>
      <xdr:col>1</xdr:col>
      <xdr:colOff>25400</xdr:colOff>
      <xdr:row>62</xdr:row>
      <xdr:rowOff>25400</xdr:rowOff>
    </xdr:from>
    <xdr:to>
      <xdr:col>1</xdr:col>
      <xdr:colOff>604519</xdr:colOff>
      <xdr:row>62</xdr:row>
      <xdr:rowOff>406400</xdr:rowOff>
    </xdr:to>
    <xdr:pic>
      <xdr:nvPicPr>
        <xdr:cNvPr id="109" name="Subgraph-svrc" descr="svrc.jpg"/>
        <xdr:cNvPicPr>
          <a:picLocks/>
        </xdr:cNvPicPr>
      </xdr:nvPicPr>
      <xdr:blipFill>
        <a:blip xmlns:r="http://schemas.openxmlformats.org/officeDocument/2006/relationships" r:embed="rId95" cstate="print"/>
        <a:stretch>
          <a:fillRect/>
        </a:stretch>
      </xdr:blipFill>
      <xdr:spPr>
        <a:xfrm>
          <a:off x="27251660" y="46263560"/>
          <a:ext cx="579119" cy="381000"/>
        </a:xfrm>
        <a:prstGeom prst="rect">
          <a:avLst/>
        </a:prstGeom>
      </xdr:spPr>
    </xdr:pic>
    <xdr:clientData/>
  </xdr:twoCellAnchor>
  <xdr:twoCellAnchor editAs="oneCell">
    <xdr:from>
      <xdr:col>1</xdr:col>
      <xdr:colOff>25400</xdr:colOff>
      <xdr:row>195</xdr:row>
      <xdr:rowOff>25398</xdr:rowOff>
    </xdr:from>
    <xdr:to>
      <xdr:col>1</xdr:col>
      <xdr:colOff>604519</xdr:colOff>
      <xdr:row>195</xdr:row>
      <xdr:rowOff>406398</xdr:rowOff>
    </xdr:to>
    <xdr:pic>
      <xdr:nvPicPr>
        <xdr:cNvPr id="110" name="Subgraph-doug_tidwell" descr="doug_tidwell.jpg"/>
        <xdr:cNvPicPr>
          <a:picLocks/>
        </xdr:cNvPicPr>
      </xdr:nvPicPr>
      <xdr:blipFill>
        <a:blip xmlns:r="http://schemas.openxmlformats.org/officeDocument/2006/relationships" r:embed="rId96" cstate="print"/>
        <a:stretch>
          <a:fillRect/>
        </a:stretch>
      </xdr:blipFill>
      <xdr:spPr>
        <a:xfrm>
          <a:off x="27251660" y="46690278"/>
          <a:ext cx="579119" cy="381000"/>
        </a:xfrm>
        <a:prstGeom prst="rect">
          <a:avLst/>
        </a:prstGeom>
      </xdr:spPr>
    </xdr:pic>
    <xdr:clientData/>
  </xdr:twoCellAnchor>
  <xdr:twoCellAnchor editAs="oneCell">
    <xdr:from>
      <xdr:col>1</xdr:col>
      <xdr:colOff>25400</xdr:colOff>
      <xdr:row>121</xdr:row>
      <xdr:rowOff>25400</xdr:rowOff>
    </xdr:from>
    <xdr:to>
      <xdr:col>1</xdr:col>
      <xdr:colOff>604519</xdr:colOff>
      <xdr:row>121</xdr:row>
      <xdr:rowOff>406400</xdr:rowOff>
    </xdr:to>
    <xdr:pic>
      <xdr:nvPicPr>
        <xdr:cNvPr id="111" name="Subgraph-WSREST2010" descr="WSREST2010.jpg"/>
        <xdr:cNvPicPr>
          <a:picLocks/>
        </xdr:cNvPicPr>
      </xdr:nvPicPr>
      <xdr:blipFill>
        <a:blip xmlns:r="http://schemas.openxmlformats.org/officeDocument/2006/relationships" r:embed="rId97" cstate="print"/>
        <a:stretch>
          <a:fillRect/>
        </a:stretch>
      </xdr:blipFill>
      <xdr:spPr>
        <a:xfrm>
          <a:off x="27251660" y="47117000"/>
          <a:ext cx="579119" cy="381000"/>
        </a:xfrm>
        <a:prstGeom prst="rect">
          <a:avLst/>
        </a:prstGeom>
      </xdr:spPr>
    </xdr:pic>
    <xdr:clientData/>
  </xdr:twoCellAnchor>
  <xdr:twoCellAnchor editAs="oneCell">
    <xdr:from>
      <xdr:col>1</xdr:col>
      <xdr:colOff>25400</xdr:colOff>
      <xdr:row>304</xdr:row>
      <xdr:rowOff>25401</xdr:rowOff>
    </xdr:from>
    <xdr:to>
      <xdr:col>1</xdr:col>
      <xdr:colOff>604519</xdr:colOff>
      <xdr:row>304</xdr:row>
      <xdr:rowOff>406401</xdr:rowOff>
    </xdr:to>
    <xdr:pic>
      <xdr:nvPicPr>
        <xdr:cNvPr id="112" name="Subgraph-AndyCobley" descr="AndyCobley.jpg"/>
        <xdr:cNvPicPr>
          <a:picLocks/>
        </xdr:cNvPicPr>
      </xdr:nvPicPr>
      <xdr:blipFill>
        <a:blip xmlns:r="http://schemas.openxmlformats.org/officeDocument/2006/relationships" r:embed="rId98" cstate="print"/>
        <a:stretch>
          <a:fillRect/>
        </a:stretch>
      </xdr:blipFill>
      <xdr:spPr>
        <a:xfrm>
          <a:off x="27251660" y="47543721"/>
          <a:ext cx="579119" cy="381000"/>
        </a:xfrm>
        <a:prstGeom prst="rect">
          <a:avLst/>
        </a:prstGeom>
      </xdr:spPr>
    </xdr:pic>
    <xdr:clientData/>
  </xdr:twoCellAnchor>
  <xdr:twoCellAnchor editAs="oneCell">
    <xdr:from>
      <xdr:col>1</xdr:col>
      <xdr:colOff>25400</xdr:colOff>
      <xdr:row>99</xdr:row>
      <xdr:rowOff>25399</xdr:rowOff>
    </xdr:from>
    <xdr:to>
      <xdr:col>1</xdr:col>
      <xdr:colOff>604519</xdr:colOff>
      <xdr:row>99</xdr:row>
      <xdr:rowOff>406399</xdr:rowOff>
    </xdr:to>
    <xdr:pic>
      <xdr:nvPicPr>
        <xdr:cNvPr id="113" name="Subgraph-draggett" descr="draggett.jpg"/>
        <xdr:cNvPicPr>
          <a:picLocks/>
        </xdr:cNvPicPr>
      </xdr:nvPicPr>
      <xdr:blipFill>
        <a:blip xmlns:r="http://schemas.openxmlformats.org/officeDocument/2006/relationships" r:embed="rId99" cstate="print"/>
        <a:stretch>
          <a:fillRect/>
        </a:stretch>
      </xdr:blipFill>
      <xdr:spPr>
        <a:xfrm>
          <a:off x="27251660" y="47970439"/>
          <a:ext cx="579119" cy="381000"/>
        </a:xfrm>
        <a:prstGeom prst="rect">
          <a:avLst/>
        </a:prstGeom>
      </xdr:spPr>
    </xdr:pic>
    <xdr:clientData/>
  </xdr:twoCellAnchor>
  <xdr:twoCellAnchor editAs="oneCell">
    <xdr:from>
      <xdr:col>1</xdr:col>
      <xdr:colOff>25400</xdr:colOff>
      <xdr:row>221</xdr:row>
      <xdr:rowOff>25400</xdr:rowOff>
    </xdr:from>
    <xdr:to>
      <xdr:col>1</xdr:col>
      <xdr:colOff>604519</xdr:colOff>
      <xdr:row>221</xdr:row>
      <xdr:rowOff>406400</xdr:rowOff>
    </xdr:to>
    <xdr:pic>
      <xdr:nvPicPr>
        <xdr:cNvPr id="114" name="Subgraph-rene_kapusta" descr="rene_kapusta.jpg"/>
        <xdr:cNvPicPr>
          <a:picLocks/>
        </xdr:cNvPicPr>
      </xdr:nvPicPr>
      <xdr:blipFill>
        <a:blip xmlns:r="http://schemas.openxmlformats.org/officeDocument/2006/relationships" r:embed="rId100" cstate="print"/>
        <a:stretch>
          <a:fillRect/>
        </a:stretch>
      </xdr:blipFill>
      <xdr:spPr>
        <a:xfrm>
          <a:off x="27251660" y="48397160"/>
          <a:ext cx="579119" cy="381000"/>
        </a:xfrm>
        <a:prstGeom prst="rect">
          <a:avLst/>
        </a:prstGeom>
      </xdr:spPr>
    </xdr:pic>
    <xdr:clientData/>
  </xdr:twoCellAnchor>
  <xdr:twoCellAnchor editAs="oneCell">
    <xdr:from>
      <xdr:col>1</xdr:col>
      <xdr:colOff>25400</xdr:colOff>
      <xdr:row>129</xdr:row>
      <xdr:rowOff>25398</xdr:rowOff>
    </xdr:from>
    <xdr:to>
      <xdr:col>1</xdr:col>
      <xdr:colOff>604519</xdr:colOff>
      <xdr:row>129</xdr:row>
      <xdr:rowOff>406398</xdr:rowOff>
    </xdr:to>
    <xdr:pic>
      <xdr:nvPicPr>
        <xdr:cNvPr id="115" name="Subgraph-neumarcx" descr="neumarcx.jpg"/>
        <xdr:cNvPicPr>
          <a:picLocks/>
        </xdr:cNvPicPr>
      </xdr:nvPicPr>
      <xdr:blipFill>
        <a:blip xmlns:r="http://schemas.openxmlformats.org/officeDocument/2006/relationships" r:embed="rId101" cstate="print"/>
        <a:stretch>
          <a:fillRect/>
        </a:stretch>
      </xdr:blipFill>
      <xdr:spPr>
        <a:xfrm>
          <a:off x="27251660" y="48823878"/>
          <a:ext cx="579119" cy="381000"/>
        </a:xfrm>
        <a:prstGeom prst="rect">
          <a:avLst/>
        </a:prstGeom>
      </xdr:spPr>
    </xdr:pic>
    <xdr:clientData/>
  </xdr:twoCellAnchor>
  <xdr:twoCellAnchor editAs="oneCell">
    <xdr:from>
      <xdr:col>1</xdr:col>
      <xdr:colOff>25400</xdr:colOff>
      <xdr:row>37</xdr:row>
      <xdr:rowOff>25400</xdr:rowOff>
    </xdr:from>
    <xdr:to>
      <xdr:col>1</xdr:col>
      <xdr:colOff>604519</xdr:colOff>
      <xdr:row>37</xdr:row>
      <xdr:rowOff>406400</xdr:rowOff>
    </xdr:to>
    <xdr:pic>
      <xdr:nvPicPr>
        <xdr:cNvPr id="116" name="Subgraph-mhausenblas" descr="mhausenblas.jpg"/>
        <xdr:cNvPicPr>
          <a:picLocks/>
        </xdr:cNvPicPr>
      </xdr:nvPicPr>
      <xdr:blipFill>
        <a:blip xmlns:r="http://schemas.openxmlformats.org/officeDocument/2006/relationships" r:embed="rId102" cstate="print"/>
        <a:stretch>
          <a:fillRect/>
        </a:stretch>
      </xdr:blipFill>
      <xdr:spPr>
        <a:xfrm>
          <a:off x="27251660" y="49250600"/>
          <a:ext cx="579119" cy="381000"/>
        </a:xfrm>
        <a:prstGeom prst="rect">
          <a:avLst/>
        </a:prstGeom>
      </xdr:spPr>
    </xdr:pic>
    <xdr:clientData/>
  </xdr:twoCellAnchor>
  <xdr:twoCellAnchor editAs="oneCell">
    <xdr:from>
      <xdr:col>1</xdr:col>
      <xdr:colOff>25400</xdr:colOff>
      <xdr:row>18</xdr:row>
      <xdr:rowOff>25401</xdr:rowOff>
    </xdr:from>
    <xdr:to>
      <xdr:col>1</xdr:col>
      <xdr:colOff>604519</xdr:colOff>
      <xdr:row>18</xdr:row>
      <xdr:rowOff>406401</xdr:rowOff>
    </xdr:to>
    <xdr:pic>
      <xdr:nvPicPr>
        <xdr:cNvPr id="117" name="Subgraph-juansequeda" descr="juansequeda.jpg"/>
        <xdr:cNvPicPr>
          <a:picLocks/>
        </xdr:cNvPicPr>
      </xdr:nvPicPr>
      <xdr:blipFill>
        <a:blip xmlns:r="http://schemas.openxmlformats.org/officeDocument/2006/relationships" r:embed="rId103" cstate="print"/>
        <a:stretch>
          <a:fillRect/>
        </a:stretch>
      </xdr:blipFill>
      <xdr:spPr>
        <a:xfrm>
          <a:off x="27251660" y="49677321"/>
          <a:ext cx="579119" cy="381000"/>
        </a:xfrm>
        <a:prstGeom prst="rect">
          <a:avLst/>
        </a:prstGeom>
      </xdr:spPr>
    </xdr:pic>
    <xdr:clientData/>
  </xdr:twoCellAnchor>
  <xdr:twoCellAnchor editAs="oneCell">
    <xdr:from>
      <xdr:col>1</xdr:col>
      <xdr:colOff>25400</xdr:colOff>
      <xdr:row>258</xdr:row>
      <xdr:rowOff>25399</xdr:rowOff>
    </xdr:from>
    <xdr:to>
      <xdr:col>1</xdr:col>
      <xdr:colOff>604519</xdr:colOff>
      <xdr:row>258</xdr:row>
      <xdr:rowOff>406399</xdr:rowOff>
    </xdr:to>
    <xdr:pic>
      <xdr:nvPicPr>
        <xdr:cNvPr id="118" name="Subgraph-SemanticBot" descr="SemanticBot.jpg"/>
        <xdr:cNvPicPr>
          <a:picLocks/>
        </xdr:cNvPicPr>
      </xdr:nvPicPr>
      <xdr:blipFill>
        <a:blip xmlns:r="http://schemas.openxmlformats.org/officeDocument/2006/relationships" r:embed="rId104" cstate="print"/>
        <a:stretch>
          <a:fillRect/>
        </a:stretch>
      </xdr:blipFill>
      <xdr:spPr>
        <a:xfrm>
          <a:off x="27251660" y="50104039"/>
          <a:ext cx="579119" cy="381000"/>
        </a:xfrm>
        <a:prstGeom prst="rect">
          <a:avLst/>
        </a:prstGeom>
      </xdr:spPr>
    </xdr:pic>
    <xdr:clientData/>
  </xdr:twoCellAnchor>
  <xdr:twoCellAnchor editAs="oneCell">
    <xdr:from>
      <xdr:col>1</xdr:col>
      <xdr:colOff>25400</xdr:colOff>
      <xdr:row>17</xdr:row>
      <xdr:rowOff>25400</xdr:rowOff>
    </xdr:from>
    <xdr:to>
      <xdr:col>1</xdr:col>
      <xdr:colOff>604519</xdr:colOff>
      <xdr:row>17</xdr:row>
      <xdr:rowOff>406400</xdr:rowOff>
    </xdr:to>
    <xdr:pic>
      <xdr:nvPicPr>
        <xdr:cNvPr id="119" name="Subgraph-tommyh" descr="tommyh.jpg"/>
        <xdr:cNvPicPr>
          <a:picLocks/>
        </xdr:cNvPicPr>
      </xdr:nvPicPr>
      <xdr:blipFill>
        <a:blip xmlns:r="http://schemas.openxmlformats.org/officeDocument/2006/relationships" r:embed="rId105" cstate="print"/>
        <a:stretch>
          <a:fillRect/>
        </a:stretch>
      </xdr:blipFill>
      <xdr:spPr>
        <a:xfrm>
          <a:off x="27251660" y="50530760"/>
          <a:ext cx="579119" cy="381000"/>
        </a:xfrm>
        <a:prstGeom prst="rect">
          <a:avLst/>
        </a:prstGeom>
      </xdr:spPr>
    </xdr:pic>
    <xdr:clientData/>
  </xdr:twoCellAnchor>
  <xdr:twoCellAnchor editAs="oneCell">
    <xdr:from>
      <xdr:col>1</xdr:col>
      <xdr:colOff>25400</xdr:colOff>
      <xdr:row>92</xdr:row>
      <xdr:rowOff>25398</xdr:rowOff>
    </xdr:from>
    <xdr:to>
      <xdr:col>1</xdr:col>
      <xdr:colOff>604519</xdr:colOff>
      <xdr:row>92</xdr:row>
      <xdr:rowOff>406398</xdr:rowOff>
    </xdr:to>
    <xdr:pic>
      <xdr:nvPicPr>
        <xdr:cNvPr id="120" name="Subgraph-sflinter" descr="sflinter.jpg"/>
        <xdr:cNvPicPr>
          <a:picLocks/>
        </xdr:cNvPicPr>
      </xdr:nvPicPr>
      <xdr:blipFill>
        <a:blip xmlns:r="http://schemas.openxmlformats.org/officeDocument/2006/relationships" r:embed="rId106" cstate="print"/>
        <a:stretch>
          <a:fillRect/>
        </a:stretch>
      </xdr:blipFill>
      <xdr:spPr>
        <a:xfrm>
          <a:off x="27251660" y="50957478"/>
          <a:ext cx="579119" cy="381000"/>
        </a:xfrm>
        <a:prstGeom prst="rect">
          <a:avLst/>
        </a:prstGeom>
      </xdr:spPr>
    </xdr:pic>
    <xdr:clientData/>
  </xdr:twoCellAnchor>
  <xdr:twoCellAnchor editAs="oneCell">
    <xdr:from>
      <xdr:col>1</xdr:col>
      <xdr:colOff>25400</xdr:colOff>
      <xdr:row>123</xdr:row>
      <xdr:rowOff>25400</xdr:rowOff>
    </xdr:from>
    <xdr:to>
      <xdr:col>1</xdr:col>
      <xdr:colOff>604519</xdr:colOff>
      <xdr:row>123</xdr:row>
      <xdr:rowOff>406400</xdr:rowOff>
    </xdr:to>
    <xdr:pic>
      <xdr:nvPicPr>
        <xdr:cNvPr id="121" name="Subgraph-semantictweet" descr="semantictweet.jpg"/>
        <xdr:cNvPicPr>
          <a:picLocks/>
        </xdr:cNvPicPr>
      </xdr:nvPicPr>
      <xdr:blipFill>
        <a:blip xmlns:r="http://schemas.openxmlformats.org/officeDocument/2006/relationships" r:embed="rId107" cstate="print"/>
        <a:stretch>
          <a:fillRect/>
        </a:stretch>
      </xdr:blipFill>
      <xdr:spPr>
        <a:xfrm>
          <a:off x="27251660" y="51384200"/>
          <a:ext cx="579119" cy="381000"/>
        </a:xfrm>
        <a:prstGeom prst="rect">
          <a:avLst/>
        </a:prstGeom>
      </xdr:spPr>
    </xdr:pic>
    <xdr:clientData/>
  </xdr:twoCellAnchor>
  <xdr:twoCellAnchor editAs="oneCell">
    <xdr:from>
      <xdr:col>1</xdr:col>
      <xdr:colOff>25400</xdr:colOff>
      <xdr:row>78</xdr:row>
      <xdr:rowOff>25401</xdr:rowOff>
    </xdr:from>
    <xdr:to>
      <xdr:col>1</xdr:col>
      <xdr:colOff>604519</xdr:colOff>
      <xdr:row>78</xdr:row>
      <xdr:rowOff>406401</xdr:rowOff>
    </xdr:to>
    <xdr:pic>
      <xdr:nvPicPr>
        <xdr:cNvPr id="122" name="Subgraph-cygri" descr="cygri.jpg"/>
        <xdr:cNvPicPr>
          <a:picLocks/>
        </xdr:cNvPicPr>
      </xdr:nvPicPr>
      <xdr:blipFill>
        <a:blip xmlns:r="http://schemas.openxmlformats.org/officeDocument/2006/relationships" r:embed="rId108" cstate="print"/>
        <a:stretch>
          <a:fillRect/>
        </a:stretch>
      </xdr:blipFill>
      <xdr:spPr>
        <a:xfrm>
          <a:off x="27251660" y="51810921"/>
          <a:ext cx="579119" cy="381000"/>
        </a:xfrm>
        <a:prstGeom prst="rect">
          <a:avLst/>
        </a:prstGeom>
      </xdr:spPr>
    </xdr:pic>
    <xdr:clientData/>
  </xdr:twoCellAnchor>
  <xdr:twoCellAnchor editAs="oneCell">
    <xdr:from>
      <xdr:col>1</xdr:col>
      <xdr:colOff>25400</xdr:colOff>
      <xdr:row>54</xdr:row>
      <xdr:rowOff>25402</xdr:rowOff>
    </xdr:from>
    <xdr:to>
      <xdr:col>1</xdr:col>
      <xdr:colOff>604519</xdr:colOff>
      <xdr:row>54</xdr:row>
      <xdr:rowOff>406402</xdr:rowOff>
    </xdr:to>
    <xdr:pic>
      <xdr:nvPicPr>
        <xdr:cNvPr id="123" name="Subgraph-iand" descr="iand.jpg"/>
        <xdr:cNvPicPr>
          <a:picLocks/>
        </xdr:cNvPicPr>
      </xdr:nvPicPr>
      <xdr:blipFill>
        <a:blip xmlns:r="http://schemas.openxmlformats.org/officeDocument/2006/relationships" r:embed="rId109" cstate="print"/>
        <a:stretch>
          <a:fillRect/>
        </a:stretch>
      </xdr:blipFill>
      <xdr:spPr>
        <a:xfrm>
          <a:off x="27251660" y="52237642"/>
          <a:ext cx="579119" cy="381000"/>
        </a:xfrm>
        <a:prstGeom prst="rect">
          <a:avLst/>
        </a:prstGeom>
      </xdr:spPr>
    </xdr:pic>
    <xdr:clientData/>
  </xdr:twoCellAnchor>
  <xdr:twoCellAnchor editAs="oneCell">
    <xdr:from>
      <xdr:col>1</xdr:col>
      <xdr:colOff>25400</xdr:colOff>
      <xdr:row>175</xdr:row>
      <xdr:rowOff>25397</xdr:rowOff>
    </xdr:from>
    <xdr:to>
      <xdr:col>1</xdr:col>
      <xdr:colOff>604519</xdr:colOff>
      <xdr:row>175</xdr:row>
      <xdr:rowOff>406397</xdr:rowOff>
    </xdr:to>
    <xdr:pic>
      <xdr:nvPicPr>
        <xdr:cNvPr id="124" name="Subgraph-solete" descr="solete.jpg"/>
        <xdr:cNvPicPr>
          <a:picLocks/>
        </xdr:cNvPicPr>
      </xdr:nvPicPr>
      <xdr:blipFill>
        <a:blip xmlns:r="http://schemas.openxmlformats.org/officeDocument/2006/relationships" r:embed="rId110" cstate="print"/>
        <a:stretch>
          <a:fillRect/>
        </a:stretch>
      </xdr:blipFill>
      <xdr:spPr>
        <a:xfrm>
          <a:off x="27251660" y="52664357"/>
          <a:ext cx="579119" cy="381000"/>
        </a:xfrm>
        <a:prstGeom prst="rect">
          <a:avLst/>
        </a:prstGeom>
      </xdr:spPr>
    </xdr:pic>
    <xdr:clientData/>
  </xdr:twoCellAnchor>
  <xdr:twoCellAnchor editAs="oneCell">
    <xdr:from>
      <xdr:col>1</xdr:col>
      <xdr:colOff>25400</xdr:colOff>
      <xdr:row>110</xdr:row>
      <xdr:rowOff>25398</xdr:rowOff>
    </xdr:from>
    <xdr:to>
      <xdr:col>1</xdr:col>
      <xdr:colOff>604519</xdr:colOff>
      <xdr:row>110</xdr:row>
      <xdr:rowOff>406398</xdr:rowOff>
    </xdr:to>
    <xdr:pic>
      <xdr:nvPicPr>
        <xdr:cNvPr id="125" name="Subgraph-yovisto" descr="yovisto.jpg"/>
        <xdr:cNvPicPr>
          <a:picLocks/>
        </xdr:cNvPicPr>
      </xdr:nvPicPr>
      <xdr:blipFill>
        <a:blip xmlns:r="http://schemas.openxmlformats.org/officeDocument/2006/relationships" r:embed="rId111" cstate="print"/>
        <a:stretch>
          <a:fillRect/>
        </a:stretch>
      </xdr:blipFill>
      <xdr:spPr>
        <a:xfrm>
          <a:off x="27251660" y="53091078"/>
          <a:ext cx="579119" cy="381000"/>
        </a:xfrm>
        <a:prstGeom prst="rect">
          <a:avLst/>
        </a:prstGeom>
      </xdr:spPr>
    </xdr:pic>
    <xdr:clientData/>
  </xdr:twoCellAnchor>
  <xdr:twoCellAnchor editAs="oneCell">
    <xdr:from>
      <xdr:col>1</xdr:col>
      <xdr:colOff>25400</xdr:colOff>
      <xdr:row>30</xdr:row>
      <xdr:rowOff>25400</xdr:rowOff>
    </xdr:from>
    <xdr:to>
      <xdr:col>1</xdr:col>
      <xdr:colOff>604519</xdr:colOff>
      <xdr:row>30</xdr:row>
      <xdr:rowOff>406400</xdr:rowOff>
    </xdr:to>
    <xdr:pic>
      <xdr:nvPicPr>
        <xdr:cNvPr id="126" name="Subgraph-nitya" descr="nitya.jpg"/>
        <xdr:cNvPicPr>
          <a:picLocks/>
        </xdr:cNvPicPr>
      </xdr:nvPicPr>
      <xdr:blipFill>
        <a:blip xmlns:r="http://schemas.openxmlformats.org/officeDocument/2006/relationships" r:embed="rId112" cstate="print"/>
        <a:stretch>
          <a:fillRect/>
        </a:stretch>
      </xdr:blipFill>
      <xdr:spPr>
        <a:xfrm>
          <a:off x="27251660" y="53517800"/>
          <a:ext cx="579119" cy="381000"/>
        </a:xfrm>
        <a:prstGeom prst="rect">
          <a:avLst/>
        </a:prstGeom>
      </xdr:spPr>
    </xdr:pic>
    <xdr:clientData/>
  </xdr:twoCellAnchor>
  <xdr:twoCellAnchor editAs="oneCell">
    <xdr:from>
      <xdr:col>1</xdr:col>
      <xdr:colOff>25400</xdr:colOff>
      <xdr:row>340</xdr:row>
      <xdr:rowOff>25401</xdr:rowOff>
    </xdr:from>
    <xdr:to>
      <xdr:col>1</xdr:col>
      <xdr:colOff>604519</xdr:colOff>
      <xdr:row>340</xdr:row>
      <xdr:rowOff>406401</xdr:rowOff>
    </xdr:to>
    <xdr:pic>
      <xdr:nvPicPr>
        <xdr:cNvPr id="127" name="Subgraph-masaruikeda" descr="masaruikeda.jpg"/>
        <xdr:cNvPicPr>
          <a:picLocks/>
        </xdr:cNvPicPr>
      </xdr:nvPicPr>
      <xdr:blipFill>
        <a:blip xmlns:r="http://schemas.openxmlformats.org/officeDocument/2006/relationships" r:embed="rId3" cstate="print"/>
        <a:stretch>
          <a:fillRect/>
        </a:stretch>
      </xdr:blipFill>
      <xdr:spPr>
        <a:xfrm>
          <a:off x="27251660" y="53944521"/>
          <a:ext cx="579119" cy="381000"/>
        </a:xfrm>
        <a:prstGeom prst="rect">
          <a:avLst/>
        </a:prstGeom>
      </xdr:spPr>
    </xdr:pic>
    <xdr:clientData/>
  </xdr:twoCellAnchor>
  <xdr:twoCellAnchor editAs="oneCell">
    <xdr:from>
      <xdr:col>1</xdr:col>
      <xdr:colOff>25400</xdr:colOff>
      <xdr:row>48</xdr:row>
      <xdr:rowOff>25402</xdr:rowOff>
    </xdr:from>
    <xdr:to>
      <xdr:col>1</xdr:col>
      <xdr:colOff>604519</xdr:colOff>
      <xdr:row>48</xdr:row>
      <xdr:rowOff>406402</xdr:rowOff>
    </xdr:to>
    <xdr:pic>
      <xdr:nvPicPr>
        <xdr:cNvPr id="128" name="Subgraph-8maki" descr="8maki.jpg"/>
        <xdr:cNvPicPr>
          <a:picLocks/>
        </xdr:cNvPicPr>
      </xdr:nvPicPr>
      <xdr:blipFill>
        <a:blip xmlns:r="http://schemas.openxmlformats.org/officeDocument/2006/relationships" r:embed="rId113" cstate="print"/>
        <a:stretch>
          <a:fillRect/>
        </a:stretch>
      </xdr:blipFill>
      <xdr:spPr>
        <a:xfrm>
          <a:off x="27251660" y="54371242"/>
          <a:ext cx="579119" cy="381000"/>
        </a:xfrm>
        <a:prstGeom prst="rect">
          <a:avLst/>
        </a:prstGeom>
      </xdr:spPr>
    </xdr:pic>
    <xdr:clientData/>
  </xdr:twoCellAnchor>
  <xdr:twoCellAnchor editAs="oneCell">
    <xdr:from>
      <xdr:col>1</xdr:col>
      <xdr:colOff>25400</xdr:colOff>
      <xdr:row>276</xdr:row>
      <xdr:rowOff>25397</xdr:rowOff>
    </xdr:from>
    <xdr:to>
      <xdr:col>1</xdr:col>
      <xdr:colOff>604519</xdr:colOff>
      <xdr:row>276</xdr:row>
      <xdr:rowOff>406397</xdr:rowOff>
    </xdr:to>
    <xdr:pic>
      <xdr:nvPicPr>
        <xdr:cNvPr id="129" name="Subgraph-Webyst" descr="Webyst.jpg"/>
        <xdr:cNvPicPr>
          <a:picLocks/>
        </xdr:cNvPicPr>
      </xdr:nvPicPr>
      <xdr:blipFill>
        <a:blip xmlns:r="http://schemas.openxmlformats.org/officeDocument/2006/relationships" r:embed="rId114" cstate="print"/>
        <a:stretch>
          <a:fillRect/>
        </a:stretch>
      </xdr:blipFill>
      <xdr:spPr>
        <a:xfrm>
          <a:off x="27251660" y="54797957"/>
          <a:ext cx="579119" cy="381000"/>
        </a:xfrm>
        <a:prstGeom prst="rect">
          <a:avLst/>
        </a:prstGeom>
      </xdr:spPr>
    </xdr:pic>
    <xdr:clientData/>
  </xdr:twoCellAnchor>
  <xdr:twoCellAnchor editAs="oneCell">
    <xdr:from>
      <xdr:col>1</xdr:col>
      <xdr:colOff>25400</xdr:colOff>
      <xdr:row>341</xdr:row>
      <xdr:rowOff>25398</xdr:rowOff>
    </xdr:from>
    <xdr:to>
      <xdr:col>1</xdr:col>
      <xdr:colOff>604519</xdr:colOff>
      <xdr:row>341</xdr:row>
      <xdr:rowOff>406398</xdr:rowOff>
    </xdr:to>
    <xdr:pic>
      <xdr:nvPicPr>
        <xdr:cNvPr id="130" name="Subgraph-nonnon1007" descr="nonnon1007.jpg"/>
        <xdr:cNvPicPr>
          <a:picLocks/>
        </xdr:cNvPicPr>
      </xdr:nvPicPr>
      <xdr:blipFill>
        <a:blip xmlns:r="http://schemas.openxmlformats.org/officeDocument/2006/relationships" r:embed="rId28" cstate="print"/>
        <a:stretch>
          <a:fillRect/>
        </a:stretch>
      </xdr:blipFill>
      <xdr:spPr>
        <a:xfrm>
          <a:off x="27251660" y="55224678"/>
          <a:ext cx="579119" cy="381000"/>
        </a:xfrm>
        <a:prstGeom prst="rect">
          <a:avLst/>
        </a:prstGeom>
      </xdr:spPr>
    </xdr:pic>
    <xdr:clientData/>
  </xdr:twoCellAnchor>
  <xdr:twoCellAnchor editAs="oneCell">
    <xdr:from>
      <xdr:col>1</xdr:col>
      <xdr:colOff>25400</xdr:colOff>
      <xdr:row>150</xdr:row>
      <xdr:rowOff>25400</xdr:rowOff>
    </xdr:from>
    <xdr:to>
      <xdr:col>1</xdr:col>
      <xdr:colOff>604519</xdr:colOff>
      <xdr:row>150</xdr:row>
      <xdr:rowOff>406400</xdr:rowOff>
    </xdr:to>
    <xdr:pic>
      <xdr:nvPicPr>
        <xdr:cNvPr id="131" name="Subgraph-pintzio" descr="pintzio.jpg"/>
        <xdr:cNvPicPr>
          <a:picLocks/>
        </xdr:cNvPicPr>
      </xdr:nvPicPr>
      <xdr:blipFill>
        <a:blip xmlns:r="http://schemas.openxmlformats.org/officeDocument/2006/relationships" r:embed="rId115" cstate="print"/>
        <a:stretch>
          <a:fillRect/>
        </a:stretch>
      </xdr:blipFill>
      <xdr:spPr>
        <a:xfrm>
          <a:off x="27251660" y="55651400"/>
          <a:ext cx="579119" cy="381000"/>
        </a:xfrm>
        <a:prstGeom prst="rect">
          <a:avLst/>
        </a:prstGeom>
      </xdr:spPr>
    </xdr:pic>
    <xdr:clientData/>
  </xdr:twoCellAnchor>
  <xdr:twoCellAnchor editAs="oneCell">
    <xdr:from>
      <xdr:col>1</xdr:col>
      <xdr:colOff>25400</xdr:colOff>
      <xdr:row>342</xdr:row>
      <xdr:rowOff>25401</xdr:rowOff>
    </xdr:from>
    <xdr:to>
      <xdr:col>1</xdr:col>
      <xdr:colOff>604519</xdr:colOff>
      <xdr:row>342</xdr:row>
      <xdr:rowOff>406401</xdr:rowOff>
    </xdr:to>
    <xdr:pic>
      <xdr:nvPicPr>
        <xdr:cNvPr id="132" name="Subgraph-Soledadparral" descr="Soledadparral.jpg"/>
        <xdr:cNvPicPr>
          <a:picLocks/>
        </xdr:cNvPicPr>
      </xdr:nvPicPr>
      <xdr:blipFill>
        <a:blip xmlns:r="http://schemas.openxmlformats.org/officeDocument/2006/relationships" r:embed="rId116" cstate="print"/>
        <a:stretch>
          <a:fillRect/>
        </a:stretch>
      </xdr:blipFill>
      <xdr:spPr>
        <a:xfrm>
          <a:off x="27251660" y="56078121"/>
          <a:ext cx="579119" cy="381000"/>
        </a:xfrm>
        <a:prstGeom prst="rect">
          <a:avLst/>
        </a:prstGeom>
      </xdr:spPr>
    </xdr:pic>
    <xdr:clientData/>
  </xdr:twoCellAnchor>
  <xdr:twoCellAnchor editAs="oneCell">
    <xdr:from>
      <xdr:col>1</xdr:col>
      <xdr:colOff>25400</xdr:colOff>
      <xdr:row>250</xdr:row>
      <xdr:rowOff>25402</xdr:rowOff>
    </xdr:from>
    <xdr:to>
      <xdr:col>1</xdr:col>
      <xdr:colOff>604519</xdr:colOff>
      <xdr:row>250</xdr:row>
      <xdr:rowOff>406402</xdr:rowOff>
    </xdr:to>
    <xdr:pic>
      <xdr:nvPicPr>
        <xdr:cNvPr id="133" name="Subgraph-dreig" descr="dreig.jpg"/>
        <xdr:cNvPicPr>
          <a:picLocks/>
        </xdr:cNvPicPr>
      </xdr:nvPicPr>
      <xdr:blipFill>
        <a:blip xmlns:r="http://schemas.openxmlformats.org/officeDocument/2006/relationships" r:embed="rId117" cstate="print"/>
        <a:stretch>
          <a:fillRect/>
        </a:stretch>
      </xdr:blipFill>
      <xdr:spPr>
        <a:xfrm>
          <a:off x="27251660" y="56504842"/>
          <a:ext cx="579119" cy="381000"/>
        </a:xfrm>
        <a:prstGeom prst="rect">
          <a:avLst/>
        </a:prstGeom>
      </xdr:spPr>
    </xdr:pic>
    <xdr:clientData/>
  </xdr:twoCellAnchor>
  <xdr:twoCellAnchor editAs="oneCell">
    <xdr:from>
      <xdr:col>1</xdr:col>
      <xdr:colOff>25400</xdr:colOff>
      <xdr:row>163</xdr:row>
      <xdr:rowOff>25397</xdr:rowOff>
    </xdr:from>
    <xdr:to>
      <xdr:col>1</xdr:col>
      <xdr:colOff>604519</xdr:colOff>
      <xdr:row>163</xdr:row>
      <xdr:rowOff>406397</xdr:rowOff>
    </xdr:to>
    <xdr:pic>
      <xdr:nvPicPr>
        <xdr:cNvPr id="134" name="Subgraph-olafhartig" descr="olafhartig.jpg"/>
        <xdr:cNvPicPr>
          <a:picLocks/>
        </xdr:cNvPicPr>
      </xdr:nvPicPr>
      <xdr:blipFill>
        <a:blip xmlns:r="http://schemas.openxmlformats.org/officeDocument/2006/relationships" r:embed="rId118" cstate="print"/>
        <a:stretch>
          <a:fillRect/>
        </a:stretch>
      </xdr:blipFill>
      <xdr:spPr>
        <a:xfrm>
          <a:off x="27251660" y="56931557"/>
          <a:ext cx="579119" cy="381000"/>
        </a:xfrm>
        <a:prstGeom prst="rect">
          <a:avLst/>
        </a:prstGeom>
      </xdr:spPr>
    </xdr:pic>
    <xdr:clientData/>
  </xdr:twoCellAnchor>
  <xdr:twoCellAnchor editAs="oneCell">
    <xdr:from>
      <xdr:col>1</xdr:col>
      <xdr:colOff>25400</xdr:colOff>
      <xdr:row>19</xdr:row>
      <xdr:rowOff>25398</xdr:rowOff>
    </xdr:from>
    <xdr:to>
      <xdr:col>1</xdr:col>
      <xdr:colOff>604519</xdr:colOff>
      <xdr:row>19</xdr:row>
      <xdr:rowOff>406398</xdr:rowOff>
    </xdr:to>
    <xdr:pic>
      <xdr:nvPicPr>
        <xdr:cNvPr id="135" name="Subgraph-olgag" descr="olgag.jpg"/>
        <xdr:cNvPicPr>
          <a:picLocks/>
        </xdr:cNvPicPr>
      </xdr:nvPicPr>
      <xdr:blipFill>
        <a:blip xmlns:r="http://schemas.openxmlformats.org/officeDocument/2006/relationships" r:embed="rId119" cstate="print"/>
        <a:stretch>
          <a:fillRect/>
        </a:stretch>
      </xdr:blipFill>
      <xdr:spPr>
        <a:xfrm>
          <a:off x="27251660" y="57358278"/>
          <a:ext cx="579119" cy="381000"/>
        </a:xfrm>
        <a:prstGeom prst="rect">
          <a:avLst/>
        </a:prstGeom>
      </xdr:spPr>
    </xdr:pic>
    <xdr:clientData/>
  </xdr:twoCellAnchor>
  <xdr:twoCellAnchor editAs="oneCell">
    <xdr:from>
      <xdr:col>1</xdr:col>
      <xdr:colOff>25400</xdr:colOff>
      <xdr:row>115</xdr:row>
      <xdr:rowOff>25400</xdr:rowOff>
    </xdr:from>
    <xdr:to>
      <xdr:col>1</xdr:col>
      <xdr:colOff>604519</xdr:colOff>
      <xdr:row>115</xdr:row>
      <xdr:rowOff>406400</xdr:rowOff>
    </xdr:to>
    <xdr:pic>
      <xdr:nvPicPr>
        <xdr:cNvPr id="136" name="Subgraph-karenchurch" descr="karenchurch.jpg"/>
        <xdr:cNvPicPr>
          <a:picLocks/>
        </xdr:cNvPicPr>
      </xdr:nvPicPr>
      <xdr:blipFill>
        <a:blip xmlns:r="http://schemas.openxmlformats.org/officeDocument/2006/relationships" r:embed="rId120" cstate="print"/>
        <a:stretch>
          <a:fillRect/>
        </a:stretch>
      </xdr:blipFill>
      <xdr:spPr>
        <a:xfrm>
          <a:off x="27251660" y="57785000"/>
          <a:ext cx="579119" cy="381000"/>
        </a:xfrm>
        <a:prstGeom prst="rect">
          <a:avLst/>
        </a:prstGeom>
      </xdr:spPr>
    </xdr:pic>
    <xdr:clientData/>
  </xdr:twoCellAnchor>
  <xdr:twoCellAnchor editAs="oneCell">
    <xdr:from>
      <xdr:col>1</xdr:col>
      <xdr:colOff>25400</xdr:colOff>
      <xdr:row>243</xdr:row>
      <xdr:rowOff>25401</xdr:rowOff>
    </xdr:from>
    <xdr:to>
      <xdr:col>1</xdr:col>
      <xdr:colOff>604519</xdr:colOff>
      <xdr:row>243</xdr:row>
      <xdr:rowOff>406401</xdr:rowOff>
    </xdr:to>
    <xdr:pic>
      <xdr:nvPicPr>
        <xdr:cNvPr id="137" name="Subgraph-yssk22" descr="yssk22.jpg"/>
        <xdr:cNvPicPr>
          <a:picLocks/>
        </xdr:cNvPicPr>
      </xdr:nvPicPr>
      <xdr:blipFill>
        <a:blip xmlns:r="http://schemas.openxmlformats.org/officeDocument/2006/relationships" r:embed="rId121" cstate="print"/>
        <a:stretch>
          <a:fillRect/>
        </a:stretch>
      </xdr:blipFill>
      <xdr:spPr>
        <a:xfrm>
          <a:off x="27251660" y="58211721"/>
          <a:ext cx="579119" cy="381000"/>
        </a:xfrm>
        <a:prstGeom prst="rect">
          <a:avLst/>
        </a:prstGeom>
      </xdr:spPr>
    </xdr:pic>
    <xdr:clientData/>
  </xdr:twoCellAnchor>
  <xdr:twoCellAnchor editAs="oneCell">
    <xdr:from>
      <xdr:col>1</xdr:col>
      <xdr:colOff>25400</xdr:colOff>
      <xdr:row>147</xdr:row>
      <xdr:rowOff>25402</xdr:rowOff>
    </xdr:from>
    <xdr:to>
      <xdr:col>1</xdr:col>
      <xdr:colOff>604519</xdr:colOff>
      <xdr:row>147</xdr:row>
      <xdr:rowOff>406402</xdr:rowOff>
    </xdr:to>
    <xdr:pic>
      <xdr:nvPicPr>
        <xdr:cNvPr id="138" name="Subgraph-janl" descr="janl.jpg"/>
        <xdr:cNvPicPr>
          <a:picLocks/>
        </xdr:cNvPicPr>
      </xdr:nvPicPr>
      <xdr:blipFill>
        <a:blip xmlns:r="http://schemas.openxmlformats.org/officeDocument/2006/relationships" r:embed="rId122" cstate="print"/>
        <a:stretch>
          <a:fillRect/>
        </a:stretch>
      </xdr:blipFill>
      <xdr:spPr>
        <a:xfrm>
          <a:off x="27251660" y="58638442"/>
          <a:ext cx="579119" cy="381000"/>
        </a:xfrm>
        <a:prstGeom prst="rect">
          <a:avLst/>
        </a:prstGeom>
      </xdr:spPr>
    </xdr:pic>
    <xdr:clientData/>
  </xdr:twoCellAnchor>
  <xdr:twoCellAnchor editAs="oneCell">
    <xdr:from>
      <xdr:col>1</xdr:col>
      <xdr:colOff>25400</xdr:colOff>
      <xdr:row>93</xdr:row>
      <xdr:rowOff>25397</xdr:rowOff>
    </xdr:from>
    <xdr:to>
      <xdr:col>1</xdr:col>
      <xdr:colOff>604519</xdr:colOff>
      <xdr:row>93</xdr:row>
      <xdr:rowOff>406397</xdr:rowOff>
    </xdr:to>
    <xdr:pic>
      <xdr:nvPicPr>
        <xdr:cNvPr id="139" name="Subgraph-snoopdave" descr="snoopdave.jpg"/>
        <xdr:cNvPicPr>
          <a:picLocks/>
        </xdr:cNvPicPr>
      </xdr:nvPicPr>
      <xdr:blipFill>
        <a:blip xmlns:r="http://schemas.openxmlformats.org/officeDocument/2006/relationships" r:embed="rId123" cstate="print"/>
        <a:stretch>
          <a:fillRect/>
        </a:stretch>
      </xdr:blipFill>
      <xdr:spPr>
        <a:xfrm>
          <a:off x="27251660" y="59065157"/>
          <a:ext cx="579119" cy="381000"/>
        </a:xfrm>
        <a:prstGeom prst="rect">
          <a:avLst/>
        </a:prstGeom>
      </xdr:spPr>
    </xdr:pic>
    <xdr:clientData/>
  </xdr:twoCellAnchor>
  <xdr:twoCellAnchor editAs="oneCell">
    <xdr:from>
      <xdr:col>1</xdr:col>
      <xdr:colOff>25400</xdr:colOff>
      <xdr:row>39</xdr:row>
      <xdr:rowOff>25398</xdr:rowOff>
    </xdr:from>
    <xdr:to>
      <xdr:col>1</xdr:col>
      <xdr:colOff>604519</xdr:colOff>
      <xdr:row>39</xdr:row>
      <xdr:rowOff>406398</xdr:rowOff>
    </xdr:to>
    <xdr:pic>
      <xdr:nvPicPr>
        <xdr:cNvPr id="140" name="Subgraph-bigbluehat" descr="bigbluehat.jpg"/>
        <xdr:cNvPicPr>
          <a:picLocks/>
        </xdr:cNvPicPr>
      </xdr:nvPicPr>
      <xdr:blipFill>
        <a:blip xmlns:r="http://schemas.openxmlformats.org/officeDocument/2006/relationships" r:embed="rId124" cstate="print"/>
        <a:stretch>
          <a:fillRect/>
        </a:stretch>
      </xdr:blipFill>
      <xdr:spPr>
        <a:xfrm>
          <a:off x="27251660" y="59491878"/>
          <a:ext cx="579119" cy="381000"/>
        </a:xfrm>
        <a:prstGeom prst="rect">
          <a:avLst/>
        </a:prstGeom>
      </xdr:spPr>
    </xdr:pic>
    <xdr:clientData/>
  </xdr:twoCellAnchor>
  <xdr:twoCellAnchor editAs="oneCell">
    <xdr:from>
      <xdr:col>1</xdr:col>
      <xdr:colOff>25400</xdr:colOff>
      <xdr:row>343</xdr:row>
      <xdr:rowOff>25400</xdr:rowOff>
    </xdr:from>
    <xdr:to>
      <xdr:col>1</xdr:col>
      <xdr:colOff>604519</xdr:colOff>
      <xdr:row>343</xdr:row>
      <xdr:rowOff>406400</xdr:rowOff>
    </xdr:to>
    <xdr:pic>
      <xdr:nvPicPr>
        <xdr:cNvPr id="141" name="Subgraph-kennyluck" descr="kennyluck.jpg"/>
        <xdr:cNvPicPr>
          <a:picLocks/>
        </xdr:cNvPicPr>
      </xdr:nvPicPr>
      <xdr:blipFill>
        <a:blip xmlns:r="http://schemas.openxmlformats.org/officeDocument/2006/relationships" r:embed="rId125" cstate="print"/>
        <a:stretch>
          <a:fillRect/>
        </a:stretch>
      </xdr:blipFill>
      <xdr:spPr>
        <a:xfrm>
          <a:off x="27251660" y="59918600"/>
          <a:ext cx="579119" cy="381000"/>
        </a:xfrm>
        <a:prstGeom prst="rect">
          <a:avLst/>
        </a:prstGeom>
      </xdr:spPr>
    </xdr:pic>
    <xdr:clientData/>
  </xdr:twoCellAnchor>
  <xdr:twoCellAnchor editAs="oneCell">
    <xdr:from>
      <xdr:col>1</xdr:col>
      <xdr:colOff>25400</xdr:colOff>
      <xdr:row>35</xdr:row>
      <xdr:rowOff>25401</xdr:rowOff>
    </xdr:from>
    <xdr:to>
      <xdr:col>1</xdr:col>
      <xdr:colOff>604519</xdr:colOff>
      <xdr:row>35</xdr:row>
      <xdr:rowOff>406401</xdr:rowOff>
    </xdr:to>
    <xdr:pic>
      <xdr:nvPicPr>
        <xdr:cNvPr id="142" name="Subgraph-fumi1" descr="fumi1.jpg"/>
        <xdr:cNvPicPr>
          <a:picLocks/>
        </xdr:cNvPicPr>
      </xdr:nvPicPr>
      <xdr:blipFill>
        <a:blip xmlns:r="http://schemas.openxmlformats.org/officeDocument/2006/relationships" r:embed="rId126" cstate="print"/>
        <a:stretch>
          <a:fillRect/>
        </a:stretch>
      </xdr:blipFill>
      <xdr:spPr>
        <a:xfrm>
          <a:off x="27251660" y="60345321"/>
          <a:ext cx="579119" cy="381000"/>
        </a:xfrm>
        <a:prstGeom prst="rect">
          <a:avLst/>
        </a:prstGeom>
      </xdr:spPr>
    </xdr:pic>
    <xdr:clientData/>
  </xdr:twoCellAnchor>
  <xdr:twoCellAnchor editAs="oneCell">
    <xdr:from>
      <xdr:col>1</xdr:col>
      <xdr:colOff>25400</xdr:colOff>
      <xdr:row>77</xdr:row>
      <xdr:rowOff>25402</xdr:rowOff>
    </xdr:from>
    <xdr:to>
      <xdr:col>1</xdr:col>
      <xdr:colOff>604519</xdr:colOff>
      <xdr:row>77</xdr:row>
      <xdr:rowOff>406402</xdr:rowOff>
    </xdr:to>
    <xdr:pic>
      <xdr:nvPicPr>
        <xdr:cNvPr id="143" name="Subgraph-KarlSakas" descr="KarlSakas.jpg"/>
        <xdr:cNvPicPr>
          <a:picLocks/>
        </xdr:cNvPicPr>
      </xdr:nvPicPr>
      <xdr:blipFill>
        <a:blip xmlns:r="http://schemas.openxmlformats.org/officeDocument/2006/relationships" r:embed="rId127" cstate="print"/>
        <a:stretch>
          <a:fillRect/>
        </a:stretch>
      </xdr:blipFill>
      <xdr:spPr>
        <a:xfrm>
          <a:off x="27251660" y="60772042"/>
          <a:ext cx="579119" cy="381000"/>
        </a:xfrm>
        <a:prstGeom prst="rect">
          <a:avLst/>
        </a:prstGeom>
      </xdr:spPr>
    </xdr:pic>
    <xdr:clientData/>
  </xdr:twoCellAnchor>
  <xdr:twoCellAnchor editAs="oneCell">
    <xdr:from>
      <xdr:col>1</xdr:col>
      <xdr:colOff>25400</xdr:colOff>
      <xdr:row>344</xdr:row>
      <xdr:rowOff>25397</xdr:rowOff>
    </xdr:from>
    <xdr:to>
      <xdr:col>1</xdr:col>
      <xdr:colOff>604519</xdr:colOff>
      <xdr:row>344</xdr:row>
      <xdr:rowOff>406397</xdr:rowOff>
    </xdr:to>
    <xdr:pic>
      <xdr:nvPicPr>
        <xdr:cNvPr id="144" name="Subgraph-badlard" descr="badlard.jpg"/>
        <xdr:cNvPicPr>
          <a:picLocks/>
        </xdr:cNvPicPr>
      </xdr:nvPicPr>
      <xdr:blipFill>
        <a:blip xmlns:r="http://schemas.openxmlformats.org/officeDocument/2006/relationships" r:embed="rId128" cstate="print"/>
        <a:stretch>
          <a:fillRect/>
        </a:stretch>
      </xdr:blipFill>
      <xdr:spPr>
        <a:xfrm>
          <a:off x="27251660" y="61198757"/>
          <a:ext cx="579119" cy="381000"/>
        </a:xfrm>
        <a:prstGeom prst="rect">
          <a:avLst/>
        </a:prstGeom>
      </xdr:spPr>
    </xdr:pic>
    <xdr:clientData/>
  </xdr:twoCellAnchor>
  <xdr:twoCellAnchor editAs="oneCell">
    <xdr:from>
      <xdr:col>1</xdr:col>
      <xdr:colOff>25400</xdr:colOff>
      <xdr:row>248</xdr:row>
      <xdr:rowOff>25398</xdr:rowOff>
    </xdr:from>
    <xdr:to>
      <xdr:col>1</xdr:col>
      <xdr:colOff>604519</xdr:colOff>
      <xdr:row>248</xdr:row>
      <xdr:rowOff>406398</xdr:rowOff>
    </xdr:to>
    <xdr:pic>
      <xdr:nvPicPr>
        <xdr:cNvPr id="145" name="Subgraph-msalvadores" descr="msalvadores.jpg"/>
        <xdr:cNvPicPr>
          <a:picLocks/>
        </xdr:cNvPicPr>
      </xdr:nvPicPr>
      <xdr:blipFill>
        <a:blip xmlns:r="http://schemas.openxmlformats.org/officeDocument/2006/relationships" r:embed="rId129" cstate="print"/>
        <a:stretch>
          <a:fillRect/>
        </a:stretch>
      </xdr:blipFill>
      <xdr:spPr>
        <a:xfrm>
          <a:off x="27251660" y="61625478"/>
          <a:ext cx="579119" cy="381000"/>
        </a:xfrm>
        <a:prstGeom prst="rect">
          <a:avLst/>
        </a:prstGeom>
      </xdr:spPr>
    </xdr:pic>
    <xdr:clientData/>
  </xdr:twoCellAnchor>
  <xdr:twoCellAnchor editAs="oneCell">
    <xdr:from>
      <xdr:col>1</xdr:col>
      <xdr:colOff>25400</xdr:colOff>
      <xdr:row>345</xdr:row>
      <xdr:rowOff>25400</xdr:rowOff>
    </xdr:from>
    <xdr:to>
      <xdr:col>1</xdr:col>
      <xdr:colOff>604519</xdr:colOff>
      <xdr:row>345</xdr:row>
      <xdr:rowOff>406400</xdr:rowOff>
    </xdr:to>
    <xdr:pic>
      <xdr:nvPicPr>
        <xdr:cNvPr id="146" name="Subgraph-Angel_Alvarez" descr="Angel_Alvarez.jpg"/>
        <xdr:cNvPicPr>
          <a:picLocks/>
        </xdr:cNvPicPr>
      </xdr:nvPicPr>
      <xdr:blipFill>
        <a:blip xmlns:r="http://schemas.openxmlformats.org/officeDocument/2006/relationships" r:embed="rId5" cstate="print"/>
        <a:stretch>
          <a:fillRect/>
        </a:stretch>
      </xdr:blipFill>
      <xdr:spPr>
        <a:xfrm>
          <a:off x="27251660" y="62052200"/>
          <a:ext cx="579119" cy="381000"/>
        </a:xfrm>
        <a:prstGeom prst="rect">
          <a:avLst/>
        </a:prstGeom>
      </xdr:spPr>
    </xdr:pic>
    <xdr:clientData/>
  </xdr:twoCellAnchor>
  <xdr:twoCellAnchor editAs="oneCell">
    <xdr:from>
      <xdr:col>1</xdr:col>
      <xdr:colOff>25400</xdr:colOff>
      <xdr:row>346</xdr:row>
      <xdr:rowOff>25401</xdr:rowOff>
    </xdr:from>
    <xdr:to>
      <xdr:col>1</xdr:col>
      <xdr:colOff>604519</xdr:colOff>
      <xdr:row>346</xdr:row>
      <xdr:rowOff>406401</xdr:rowOff>
    </xdr:to>
    <xdr:pic>
      <xdr:nvPicPr>
        <xdr:cNvPr id="147" name="Subgraph-jjmerelo" descr="jjmerelo.jpg"/>
        <xdr:cNvPicPr>
          <a:picLocks/>
        </xdr:cNvPicPr>
      </xdr:nvPicPr>
      <xdr:blipFill>
        <a:blip xmlns:r="http://schemas.openxmlformats.org/officeDocument/2006/relationships" r:embed="rId130" cstate="print"/>
        <a:stretch>
          <a:fillRect/>
        </a:stretch>
      </xdr:blipFill>
      <xdr:spPr>
        <a:xfrm>
          <a:off x="27251660" y="62478921"/>
          <a:ext cx="579119" cy="381000"/>
        </a:xfrm>
        <a:prstGeom prst="rect">
          <a:avLst/>
        </a:prstGeom>
      </xdr:spPr>
    </xdr:pic>
    <xdr:clientData/>
  </xdr:twoCellAnchor>
  <xdr:twoCellAnchor editAs="oneCell">
    <xdr:from>
      <xdr:col>1</xdr:col>
      <xdr:colOff>25400</xdr:colOff>
      <xdr:row>122</xdr:row>
      <xdr:rowOff>25402</xdr:rowOff>
    </xdr:from>
    <xdr:to>
      <xdr:col>1</xdr:col>
      <xdr:colOff>604519</xdr:colOff>
      <xdr:row>122</xdr:row>
      <xdr:rowOff>406402</xdr:rowOff>
    </xdr:to>
    <xdr:pic>
      <xdr:nvPicPr>
        <xdr:cNvPr id="148" name="Subgraph-josek_net" descr="josek_net.jpg"/>
        <xdr:cNvPicPr>
          <a:picLocks/>
        </xdr:cNvPicPr>
      </xdr:nvPicPr>
      <xdr:blipFill>
        <a:blip xmlns:r="http://schemas.openxmlformats.org/officeDocument/2006/relationships" r:embed="rId131" cstate="print"/>
        <a:stretch>
          <a:fillRect/>
        </a:stretch>
      </xdr:blipFill>
      <xdr:spPr>
        <a:xfrm>
          <a:off x="27251660" y="62905642"/>
          <a:ext cx="579119" cy="381000"/>
        </a:xfrm>
        <a:prstGeom prst="rect">
          <a:avLst/>
        </a:prstGeom>
      </xdr:spPr>
    </xdr:pic>
    <xdr:clientData/>
  </xdr:twoCellAnchor>
  <xdr:twoCellAnchor editAs="oneCell">
    <xdr:from>
      <xdr:col>1</xdr:col>
      <xdr:colOff>25400</xdr:colOff>
      <xdr:row>347</xdr:row>
      <xdr:rowOff>25397</xdr:rowOff>
    </xdr:from>
    <xdr:to>
      <xdr:col>1</xdr:col>
      <xdr:colOff>604519</xdr:colOff>
      <xdr:row>347</xdr:row>
      <xdr:rowOff>406397</xdr:rowOff>
    </xdr:to>
    <xdr:pic>
      <xdr:nvPicPr>
        <xdr:cNvPr id="149" name="Subgraph-neufrucht" descr="neufrucht.jpg"/>
        <xdr:cNvPicPr>
          <a:picLocks/>
        </xdr:cNvPicPr>
      </xdr:nvPicPr>
      <xdr:blipFill>
        <a:blip xmlns:r="http://schemas.openxmlformats.org/officeDocument/2006/relationships" r:embed="rId132" cstate="print"/>
        <a:stretch>
          <a:fillRect/>
        </a:stretch>
      </xdr:blipFill>
      <xdr:spPr>
        <a:xfrm>
          <a:off x="27251660" y="63332357"/>
          <a:ext cx="579119" cy="381000"/>
        </a:xfrm>
        <a:prstGeom prst="rect">
          <a:avLst/>
        </a:prstGeom>
      </xdr:spPr>
    </xdr:pic>
    <xdr:clientData/>
  </xdr:twoCellAnchor>
  <xdr:twoCellAnchor editAs="oneCell">
    <xdr:from>
      <xdr:col>1</xdr:col>
      <xdr:colOff>25400</xdr:colOff>
      <xdr:row>106</xdr:row>
      <xdr:rowOff>25398</xdr:rowOff>
    </xdr:from>
    <xdr:to>
      <xdr:col>1</xdr:col>
      <xdr:colOff>604519</xdr:colOff>
      <xdr:row>106</xdr:row>
      <xdr:rowOff>406398</xdr:rowOff>
    </xdr:to>
    <xdr:pic>
      <xdr:nvPicPr>
        <xdr:cNvPr id="150" name="Subgraph-djweitzner" descr="djweitzner.jpg"/>
        <xdr:cNvPicPr>
          <a:picLocks/>
        </xdr:cNvPicPr>
      </xdr:nvPicPr>
      <xdr:blipFill>
        <a:blip xmlns:r="http://schemas.openxmlformats.org/officeDocument/2006/relationships" r:embed="rId133" cstate="print"/>
        <a:stretch>
          <a:fillRect/>
        </a:stretch>
      </xdr:blipFill>
      <xdr:spPr>
        <a:xfrm>
          <a:off x="27251660" y="63759078"/>
          <a:ext cx="579119" cy="381000"/>
        </a:xfrm>
        <a:prstGeom prst="rect">
          <a:avLst/>
        </a:prstGeom>
      </xdr:spPr>
    </xdr:pic>
    <xdr:clientData/>
  </xdr:twoCellAnchor>
  <xdr:twoCellAnchor editAs="oneCell">
    <xdr:from>
      <xdr:col>1</xdr:col>
      <xdr:colOff>25400</xdr:colOff>
      <xdr:row>348</xdr:row>
      <xdr:rowOff>25400</xdr:rowOff>
    </xdr:from>
    <xdr:to>
      <xdr:col>1</xdr:col>
      <xdr:colOff>604519</xdr:colOff>
      <xdr:row>348</xdr:row>
      <xdr:rowOff>406400</xdr:rowOff>
    </xdr:to>
    <xdr:pic>
      <xdr:nvPicPr>
        <xdr:cNvPr id="151" name="Subgraph-kakkaay" descr="kakkaay.jpg"/>
        <xdr:cNvPicPr>
          <a:picLocks/>
        </xdr:cNvPicPr>
      </xdr:nvPicPr>
      <xdr:blipFill>
        <a:blip xmlns:r="http://schemas.openxmlformats.org/officeDocument/2006/relationships" r:embed="rId14" cstate="print"/>
        <a:stretch>
          <a:fillRect/>
        </a:stretch>
      </xdr:blipFill>
      <xdr:spPr>
        <a:xfrm>
          <a:off x="27251660" y="64185800"/>
          <a:ext cx="579119" cy="381000"/>
        </a:xfrm>
        <a:prstGeom prst="rect">
          <a:avLst/>
        </a:prstGeom>
      </xdr:spPr>
    </xdr:pic>
    <xdr:clientData/>
  </xdr:twoCellAnchor>
  <xdr:twoCellAnchor editAs="oneCell">
    <xdr:from>
      <xdr:col>1</xdr:col>
      <xdr:colOff>25400</xdr:colOff>
      <xdr:row>73</xdr:row>
      <xdr:rowOff>25401</xdr:rowOff>
    </xdr:from>
    <xdr:to>
      <xdr:col>1</xdr:col>
      <xdr:colOff>604519</xdr:colOff>
      <xdr:row>73</xdr:row>
      <xdr:rowOff>406401</xdr:rowOff>
    </xdr:to>
    <xdr:pic>
      <xdr:nvPicPr>
        <xdr:cNvPr id="152" name="Subgraph-pautasso" descr="pautasso.jpg"/>
        <xdr:cNvPicPr>
          <a:picLocks/>
        </xdr:cNvPicPr>
      </xdr:nvPicPr>
      <xdr:blipFill>
        <a:blip xmlns:r="http://schemas.openxmlformats.org/officeDocument/2006/relationships" r:embed="rId134" cstate="print"/>
        <a:stretch>
          <a:fillRect/>
        </a:stretch>
      </xdr:blipFill>
      <xdr:spPr>
        <a:xfrm>
          <a:off x="27251660" y="64612521"/>
          <a:ext cx="579119" cy="381000"/>
        </a:xfrm>
        <a:prstGeom prst="rect">
          <a:avLst/>
        </a:prstGeom>
      </xdr:spPr>
    </xdr:pic>
    <xdr:clientData/>
  </xdr:twoCellAnchor>
  <xdr:twoCellAnchor editAs="oneCell">
    <xdr:from>
      <xdr:col>1</xdr:col>
      <xdr:colOff>25400</xdr:colOff>
      <xdr:row>272</xdr:row>
      <xdr:rowOff>25402</xdr:rowOff>
    </xdr:from>
    <xdr:to>
      <xdr:col>1</xdr:col>
      <xdr:colOff>604519</xdr:colOff>
      <xdr:row>272</xdr:row>
      <xdr:rowOff>406402</xdr:rowOff>
    </xdr:to>
    <xdr:pic>
      <xdr:nvPicPr>
        <xdr:cNvPr id="153" name="Subgraph-nickmain_" descr="nickmain_.jpg"/>
        <xdr:cNvPicPr>
          <a:picLocks/>
        </xdr:cNvPicPr>
      </xdr:nvPicPr>
      <xdr:blipFill>
        <a:blip xmlns:r="http://schemas.openxmlformats.org/officeDocument/2006/relationships" r:embed="rId135" cstate="print"/>
        <a:stretch>
          <a:fillRect/>
        </a:stretch>
      </xdr:blipFill>
      <xdr:spPr>
        <a:xfrm>
          <a:off x="27251660" y="65039242"/>
          <a:ext cx="579119" cy="381000"/>
        </a:xfrm>
        <a:prstGeom prst="rect">
          <a:avLst/>
        </a:prstGeom>
      </xdr:spPr>
    </xdr:pic>
    <xdr:clientData/>
  </xdr:twoCellAnchor>
  <xdr:twoCellAnchor editAs="oneCell">
    <xdr:from>
      <xdr:col>1</xdr:col>
      <xdr:colOff>25400</xdr:colOff>
      <xdr:row>315</xdr:row>
      <xdr:rowOff>25397</xdr:rowOff>
    </xdr:from>
    <xdr:to>
      <xdr:col>1</xdr:col>
      <xdr:colOff>604519</xdr:colOff>
      <xdr:row>315</xdr:row>
      <xdr:rowOff>406397</xdr:rowOff>
    </xdr:to>
    <xdr:pic>
      <xdr:nvPicPr>
        <xdr:cNvPr id="154" name="Subgraph-patrickslattery" descr="patrickslattery.jpg"/>
        <xdr:cNvPicPr>
          <a:picLocks/>
        </xdr:cNvPicPr>
      </xdr:nvPicPr>
      <xdr:blipFill>
        <a:blip xmlns:r="http://schemas.openxmlformats.org/officeDocument/2006/relationships" r:embed="rId136" cstate="print"/>
        <a:stretch>
          <a:fillRect/>
        </a:stretch>
      </xdr:blipFill>
      <xdr:spPr>
        <a:xfrm>
          <a:off x="27251660" y="65465957"/>
          <a:ext cx="579119" cy="381000"/>
        </a:xfrm>
        <a:prstGeom prst="rect">
          <a:avLst/>
        </a:prstGeom>
      </xdr:spPr>
    </xdr:pic>
    <xdr:clientData/>
  </xdr:twoCellAnchor>
  <xdr:twoCellAnchor editAs="oneCell">
    <xdr:from>
      <xdr:col>1</xdr:col>
      <xdr:colOff>25400</xdr:colOff>
      <xdr:row>64</xdr:row>
      <xdr:rowOff>25398</xdr:rowOff>
    </xdr:from>
    <xdr:to>
      <xdr:col>1</xdr:col>
      <xdr:colOff>604519</xdr:colOff>
      <xdr:row>64</xdr:row>
      <xdr:rowOff>406398</xdr:rowOff>
    </xdr:to>
    <xdr:pic>
      <xdr:nvPicPr>
        <xdr:cNvPr id="155" name="Subgraph-ed80" descr="ed80.jpg"/>
        <xdr:cNvPicPr>
          <a:picLocks/>
        </xdr:cNvPicPr>
      </xdr:nvPicPr>
      <xdr:blipFill>
        <a:blip xmlns:r="http://schemas.openxmlformats.org/officeDocument/2006/relationships" r:embed="rId137" cstate="print"/>
        <a:stretch>
          <a:fillRect/>
        </a:stretch>
      </xdr:blipFill>
      <xdr:spPr>
        <a:xfrm>
          <a:off x="27251660" y="65892678"/>
          <a:ext cx="579119" cy="381000"/>
        </a:xfrm>
        <a:prstGeom prst="rect">
          <a:avLst/>
        </a:prstGeom>
      </xdr:spPr>
    </xdr:pic>
    <xdr:clientData/>
  </xdr:twoCellAnchor>
  <xdr:twoCellAnchor editAs="oneCell">
    <xdr:from>
      <xdr:col>1</xdr:col>
      <xdr:colOff>25400</xdr:colOff>
      <xdr:row>101</xdr:row>
      <xdr:rowOff>25400</xdr:rowOff>
    </xdr:from>
    <xdr:to>
      <xdr:col>1</xdr:col>
      <xdr:colOff>604519</xdr:colOff>
      <xdr:row>101</xdr:row>
      <xdr:rowOff>406400</xdr:rowOff>
    </xdr:to>
    <xdr:pic>
      <xdr:nvPicPr>
        <xdr:cNvPr id="156" name="Subgraph-mattroweshow" descr="mattroweshow.jpg"/>
        <xdr:cNvPicPr>
          <a:picLocks/>
        </xdr:cNvPicPr>
      </xdr:nvPicPr>
      <xdr:blipFill>
        <a:blip xmlns:r="http://schemas.openxmlformats.org/officeDocument/2006/relationships" r:embed="rId138" cstate="print"/>
        <a:stretch>
          <a:fillRect/>
        </a:stretch>
      </xdr:blipFill>
      <xdr:spPr>
        <a:xfrm>
          <a:off x="27251660" y="66319400"/>
          <a:ext cx="579119" cy="381000"/>
        </a:xfrm>
        <a:prstGeom prst="rect">
          <a:avLst/>
        </a:prstGeom>
      </xdr:spPr>
    </xdr:pic>
    <xdr:clientData/>
  </xdr:twoCellAnchor>
  <xdr:twoCellAnchor editAs="oneCell">
    <xdr:from>
      <xdr:col>1</xdr:col>
      <xdr:colOff>25400</xdr:colOff>
      <xdr:row>145</xdr:row>
      <xdr:rowOff>25401</xdr:rowOff>
    </xdr:from>
    <xdr:to>
      <xdr:col>1</xdr:col>
      <xdr:colOff>604519</xdr:colOff>
      <xdr:row>145</xdr:row>
      <xdr:rowOff>406401</xdr:rowOff>
    </xdr:to>
    <xdr:pic>
      <xdr:nvPicPr>
        <xdr:cNvPr id="157" name="Subgraph-rawwell" descr="rawwell.jpg"/>
        <xdr:cNvPicPr>
          <a:picLocks/>
        </xdr:cNvPicPr>
      </xdr:nvPicPr>
      <xdr:blipFill>
        <a:blip xmlns:r="http://schemas.openxmlformats.org/officeDocument/2006/relationships" r:embed="rId139" cstate="print"/>
        <a:stretch>
          <a:fillRect/>
        </a:stretch>
      </xdr:blipFill>
      <xdr:spPr>
        <a:xfrm>
          <a:off x="27251660" y="66746121"/>
          <a:ext cx="579119" cy="381000"/>
        </a:xfrm>
        <a:prstGeom prst="rect">
          <a:avLst/>
        </a:prstGeom>
      </xdr:spPr>
    </xdr:pic>
    <xdr:clientData/>
  </xdr:twoCellAnchor>
  <xdr:twoCellAnchor editAs="oneCell">
    <xdr:from>
      <xdr:col>1</xdr:col>
      <xdr:colOff>25400</xdr:colOff>
      <xdr:row>214</xdr:row>
      <xdr:rowOff>25402</xdr:rowOff>
    </xdr:from>
    <xdr:to>
      <xdr:col>1</xdr:col>
      <xdr:colOff>604519</xdr:colOff>
      <xdr:row>214</xdr:row>
      <xdr:rowOff>406402</xdr:rowOff>
    </xdr:to>
    <xdr:pic>
      <xdr:nvPicPr>
        <xdr:cNvPr id="158" name="Subgraph-i2k" descr="i2k.jpg"/>
        <xdr:cNvPicPr>
          <a:picLocks/>
        </xdr:cNvPicPr>
      </xdr:nvPicPr>
      <xdr:blipFill>
        <a:blip xmlns:r="http://schemas.openxmlformats.org/officeDocument/2006/relationships" r:embed="rId140" cstate="print"/>
        <a:stretch>
          <a:fillRect/>
        </a:stretch>
      </xdr:blipFill>
      <xdr:spPr>
        <a:xfrm>
          <a:off x="27251660" y="67172842"/>
          <a:ext cx="579119" cy="381000"/>
        </a:xfrm>
        <a:prstGeom prst="rect">
          <a:avLst/>
        </a:prstGeom>
      </xdr:spPr>
    </xdr:pic>
    <xdr:clientData/>
  </xdr:twoCellAnchor>
  <xdr:twoCellAnchor editAs="oneCell">
    <xdr:from>
      <xdr:col>1</xdr:col>
      <xdr:colOff>25400</xdr:colOff>
      <xdr:row>70</xdr:row>
      <xdr:rowOff>25397</xdr:rowOff>
    </xdr:from>
    <xdr:to>
      <xdr:col>1</xdr:col>
      <xdr:colOff>604519</xdr:colOff>
      <xdr:row>70</xdr:row>
      <xdr:rowOff>406397</xdr:rowOff>
    </xdr:to>
    <xdr:pic>
      <xdr:nvPicPr>
        <xdr:cNvPr id="159" name="Subgraph-qthrul" descr="qthrul.jpg"/>
        <xdr:cNvPicPr>
          <a:picLocks/>
        </xdr:cNvPicPr>
      </xdr:nvPicPr>
      <xdr:blipFill>
        <a:blip xmlns:r="http://schemas.openxmlformats.org/officeDocument/2006/relationships" r:embed="rId141" cstate="print"/>
        <a:stretch>
          <a:fillRect/>
        </a:stretch>
      </xdr:blipFill>
      <xdr:spPr>
        <a:xfrm>
          <a:off x="27251660" y="67599557"/>
          <a:ext cx="579119" cy="381000"/>
        </a:xfrm>
        <a:prstGeom prst="rect">
          <a:avLst/>
        </a:prstGeom>
      </xdr:spPr>
    </xdr:pic>
    <xdr:clientData/>
  </xdr:twoCellAnchor>
  <xdr:twoCellAnchor editAs="oneCell">
    <xdr:from>
      <xdr:col>1</xdr:col>
      <xdr:colOff>25400</xdr:colOff>
      <xdr:row>104</xdr:row>
      <xdr:rowOff>25398</xdr:rowOff>
    </xdr:from>
    <xdr:to>
      <xdr:col>1</xdr:col>
      <xdr:colOff>604519</xdr:colOff>
      <xdr:row>104</xdr:row>
      <xdr:rowOff>406398</xdr:rowOff>
    </xdr:to>
    <xdr:pic>
      <xdr:nvPicPr>
        <xdr:cNvPr id="160" name="Subgraph-pinoystartup" descr="pinoystartup.jpg"/>
        <xdr:cNvPicPr>
          <a:picLocks/>
        </xdr:cNvPicPr>
      </xdr:nvPicPr>
      <xdr:blipFill>
        <a:blip xmlns:r="http://schemas.openxmlformats.org/officeDocument/2006/relationships" r:embed="rId142" cstate="print"/>
        <a:stretch>
          <a:fillRect/>
        </a:stretch>
      </xdr:blipFill>
      <xdr:spPr>
        <a:xfrm>
          <a:off x="27251660" y="68026278"/>
          <a:ext cx="579119" cy="381000"/>
        </a:xfrm>
        <a:prstGeom prst="rect">
          <a:avLst/>
        </a:prstGeom>
      </xdr:spPr>
    </xdr:pic>
    <xdr:clientData/>
  </xdr:twoCellAnchor>
  <xdr:twoCellAnchor editAs="oneCell">
    <xdr:from>
      <xdr:col>1</xdr:col>
      <xdr:colOff>25400</xdr:colOff>
      <xdr:row>21</xdr:row>
      <xdr:rowOff>25400</xdr:rowOff>
    </xdr:from>
    <xdr:to>
      <xdr:col>1</xdr:col>
      <xdr:colOff>604519</xdr:colOff>
      <xdr:row>21</xdr:row>
      <xdr:rowOff>406400</xdr:rowOff>
    </xdr:to>
    <xdr:pic>
      <xdr:nvPicPr>
        <xdr:cNvPr id="161" name="Subgraph-ikuyamada" descr="ikuyamada.jpg"/>
        <xdr:cNvPicPr>
          <a:picLocks/>
        </xdr:cNvPicPr>
      </xdr:nvPicPr>
      <xdr:blipFill>
        <a:blip xmlns:r="http://schemas.openxmlformats.org/officeDocument/2006/relationships" r:embed="rId143" cstate="print"/>
        <a:stretch>
          <a:fillRect/>
        </a:stretch>
      </xdr:blipFill>
      <xdr:spPr>
        <a:xfrm>
          <a:off x="27251660" y="68453000"/>
          <a:ext cx="579119" cy="381000"/>
        </a:xfrm>
        <a:prstGeom prst="rect">
          <a:avLst/>
        </a:prstGeom>
      </xdr:spPr>
    </xdr:pic>
    <xdr:clientData/>
  </xdr:twoCellAnchor>
  <xdr:twoCellAnchor editAs="oneCell">
    <xdr:from>
      <xdr:col>1</xdr:col>
      <xdr:colOff>25400</xdr:colOff>
      <xdr:row>349</xdr:row>
      <xdr:rowOff>25401</xdr:rowOff>
    </xdr:from>
    <xdr:to>
      <xdr:col>1</xdr:col>
      <xdr:colOff>604519</xdr:colOff>
      <xdr:row>349</xdr:row>
      <xdr:rowOff>406401</xdr:rowOff>
    </xdr:to>
    <xdr:pic>
      <xdr:nvPicPr>
        <xdr:cNvPr id="162" name="Subgraph-ykatabami" descr="ykatabami.jpg"/>
        <xdr:cNvPicPr>
          <a:picLocks/>
        </xdr:cNvPicPr>
      </xdr:nvPicPr>
      <xdr:blipFill>
        <a:blip xmlns:r="http://schemas.openxmlformats.org/officeDocument/2006/relationships" r:embed="rId144" cstate="print"/>
        <a:stretch>
          <a:fillRect/>
        </a:stretch>
      </xdr:blipFill>
      <xdr:spPr>
        <a:xfrm>
          <a:off x="27251660" y="68879721"/>
          <a:ext cx="579119" cy="381000"/>
        </a:xfrm>
        <a:prstGeom prst="rect">
          <a:avLst/>
        </a:prstGeom>
      </xdr:spPr>
    </xdr:pic>
    <xdr:clientData/>
  </xdr:twoCellAnchor>
  <xdr:twoCellAnchor editAs="oneCell">
    <xdr:from>
      <xdr:col>1</xdr:col>
      <xdr:colOff>25400</xdr:colOff>
      <xdr:row>241</xdr:row>
      <xdr:rowOff>25402</xdr:rowOff>
    </xdr:from>
    <xdr:to>
      <xdr:col>1</xdr:col>
      <xdr:colOff>604519</xdr:colOff>
      <xdr:row>241</xdr:row>
      <xdr:rowOff>406402</xdr:rowOff>
    </xdr:to>
    <xdr:pic>
      <xdr:nvPicPr>
        <xdr:cNvPr id="163" name="Subgraph-venkks" descr="venkks.jpg"/>
        <xdr:cNvPicPr>
          <a:picLocks/>
        </xdr:cNvPicPr>
      </xdr:nvPicPr>
      <xdr:blipFill>
        <a:blip xmlns:r="http://schemas.openxmlformats.org/officeDocument/2006/relationships" r:embed="rId145" cstate="print"/>
        <a:stretch>
          <a:fillRect/>
        </a:stretch>
      </xdr:blipFill>
      <xdr:spPr>
        <a:xfrm>
          <a:off x="27251660" y="69306442"/>
          <a:ext cx="579119" cy="381000"/>
        </a:xfrm>
        <a:prstGeom prst="rect">
          <a:avLst/>
        </a:prstGeom>
      </xdr:spPr>
    </xdr:pic>
    <xdr:clientData/>
  </xdr:twoCellAnchor>
  <xdr:twoCellAnchor editAs="oneCell">
    <xdr:from>
      <xdr:col>1</xdr:col>
      <xdr:colOff>25400</xdr:colOff>
      <xdr:row>31</xdr:row>
      <xdr:rowOff>25397</xdr:rowOff>
    </xdr:from>
    <xdr:to>
      <xdr:col>1</xdr:col>
      <xdr:colOff>604519</xdr:colOff>
      <xdr:row>31</xdr:row>
      <xdr:rowOff>406397</xdr:rowOff>
    </xdr:to>
    <xdr:pic>
      <xdr:nvPicPr>
        <xdr:cNvPr id="164" name="Subgraph-fabien_gandon" descr="fabien_gandon.jpg"/>
        <xdr:cNvPicPr>
          <a:picLocks/>
        </xdr:cNvPicPr>
      </xdr:nvPicPr>
      <xdr:blipFill>
        <a:blip xmlns:r="http://schemas.openxmlformats.org/officeDocument/2006/relationships" r:embed="rId146" cstate="print"/>
        <a:stretch>
          <a:fillRect/>
        </a:stretch>
      </xdr:blipFill>
      <xdr:spPr>
        <a:xfrm>
          <a:off x="27251660" y="69733157"/>
          <a:ext cx="579119" cy="381000"/>
        </a:xfrm>
        <a:prstGeom prst="rect">
          <a:avLst/>
        </a:prstGeom>
      </xdr:spPr>
    </xdr:pic>
    <xdr:clientData/>
  </xdr:twoCellAnchor>
  <xdr:twoCellAnchor editAs="oneCell">
    <xdr:from>
      <xdr:col>1</xdr:col>
      <xdr:colOff>25400</xdr:colOff>
      <xdr:row>350</xdr:row>
      <xdr:rowOff>25398</xdr:rowOff>
    </xdr:from>
    <xdr:to>
      <xdr:col>1</xdr:col>
      <xdr:colOff>604519</xdr:colOff>
      <xdr:row>350</xdr:row>
      <xdr:rowOff>406398</xdr:rowOff>
    </xdr:to>
    <xdr:pic>
      <xdr:nvPicPr>
        <xdr:cNvPr id="165" name="Subgraph-tamingdata" descr="tamingdata.jpg"/>
        <xdr:cNvPicPr>
          <a:picLocks/>
        </xdr:cNvPicPr>
      </xdr:nvPicPr>
      <xdr:blipFill>
        <a:blip xmlns:r="http://schemas.openxmlformats.org/officeDocument/2006/relationships" r:embed="rId14" cstate="print"/>
        <a:stretch>
          <a:fillRect/>
        </a:stretch>
      </xdr:blipFill>
      <xdr:spPr>
        <a:xfrm>
          <a:off x="27251660" y="70159878"/>
          <a:ext cx="579119" cy="381000"/>
        </a:xfrm>
        <a:prstGeom prst="rect">
          <a:avLst/>
        </a:prstGeom>
      </xdr:spPr>
    </xdr:pic>
    <xdr:clientData/>
  </xdr:twoCellAnchor>
  <xdr:twoCellAnchor editAs="oneCell">
    <xdr:from>
      <xdr:col>1</xdr:col>
      <xdr:colOff>25400</xdr:colOff>
      <xdr:row>170</xdr:row>
      <xdr:rowOff>25400</xdr:rowOff>
    </xdr:from>
    <xdr:to>
      <xdr:col>1</xdr:col>
      <xdr:colOff>604519</xdr:colOff>
      <xdr:row>170</xdr:row>
      <xdr:rowOff>406400</xdr:rowOff>
    </xdr:to>
    <xdr:pic>
      <xdr:nvPicPr>
        <xdr:cNvPr id="166" name="Subgraph-jstan" descr="jstan.jpg"/>
        <xdr:cNvPicPr>
          <a:picLocks/>
        </xdr:cNvPicPr>
      </xdr:nvPicPr>
      <xdr:blipFill>
        <a:blip xmlns:r="http://schemas.openxmlformats.org/officeDocument/2006/relationships" r:embed="rId147" cstate="print"/>
        <a:stretch>
          <a:fillRect/>
        </a:stretch>
      </xdr:blipFill>
      <xdr:spPr>
        <a:xfrm>
          <a:off x="27251660" y="70586600"/>
          <a:ext cx="579119" cy="381000"/>
        </a:xfrm>
        <a:prstGeom prst="rect">
          <a:avLst/>
        </a:prstGeom>
      </xdr:spPr>
    </xdr:pic>
    <xdr:clientData/>
  </xdr:twoCellAnchor>
  <xdr:twoCellAnchor editAs="oneCell">
    <xdr:from>
      <xdr:col>1</xdr:col>
      <xdr:colOff>25400</xdr:colOff>
      <xdr:row>209</xdr:row>
      <xdr:rowOff>25401</xdr:rowOff>
    </xdr:from>
    <xdr:to>
      <xdr:col>1</xdr:col>
      <xdr:colOff>604519</xdr:colOff>
      <xdr:row>209</xdr:row>
      <xdr:rowOff>406401</xdr:rowOff>
    </xdr:to>
    <xdr:pic>
      <xdr:nvPicPr>
        <xdr:cNvPr id="167" name="Subgraph-ereteog" descr="ereteog.jpg"/>
        <xdr:cNvPicPr>
          <a:picLocks/>
        </xdr:cNvPicPr>
      </xdr:nvPicPr>
      <xdr:blipFill>
        <a:blip xmlns:r="http://schemas.openxmlformats.org/officeDocument/2006/relationships" r:embed="rId148" cstate="print"/>
        <a:stretch>
          <a:fillRect/>
        </a:stretch>
      </xdr:blipFill>
      <xdr:spPr>
        <a:xfrm>
          <a:off x="27251660" y="71013321"/>
          <a:ext cx="579119" cy="381000"/>
        </a:xfrm>
        <a:prstGeom prst="rect">
          <a:avLst/>
        </a:prstGeom>
      </xdr:spPr>
    </xdr:pic>
    <xdr:clientData/>
  </xdr:twoCellAnchor>
  <xdr:twoCellAnchor editAs="oneCell">
    <xdr:from>
      <xdr:col>1</xdr:col>
      <xdr:colOff>25400</xdr:colOff>
      <xdr:row>88</xdr:row>
      <xdr:rowOff>25402</xdr:rowOff>
    </xdr:from>
    <xdr:to>
      <xdr:col>1</xdr:col>
      <xdr:colOff>604519</xdr:colOff>
      <xdr:row>88</xdr:row>
      <xdr:rowOff>406402</xdr:rowOff>
    </xdr:to>
    <xdr:pic>
      <xdr:nvPicPr>
        <xdr:cNvPr id="168" name="Subgraph-arkaitz" descr="arkaitz.jpg"/>
        <xdr:cNvPicPr>
          <a:picLocks/>
        </xdr:cNvPicPr>
      </xdr:nvPicPr>
      <xdr:blipFill>
        <a:blip xmlns:r="http://schemas.openxmlformats.org/officeDocument/2006/relationships" r:embed="rId149" cstate="print"/>
        <a:stretch>
          <a:fillRect/>
        </a:stretch>
      </xdr:blipFill>
      <xdr:spPr>
        <a:xfrm>
          <a:off x="27251660" y="71440042"/>
          <a:ext cx="579119" cy="381000"/>
        </a:xfrm>
        <a:prstGeom prst="rect">
          <a:avLst/>
        </a:prstGeom>
      </xdr:spPr>
    </xdr:pic>
    <xdr:clientData/>
  </xdr:twoCellAnchor>
  <xdr:twoCellAnchor editAs="oneCell">
    <xdr:from>
      <xdr:col>1</xdr:col>
      <xdr:colOff>25400</xdr:colOff>
      <xdr:row>249</xdr:row>
      <xdr:rowOff>25397</xdr:rowOff>
    </xdr:from>
    <xdr:to>
      <xdr:col>1</xdr:col>
      <xdr:colOff>604519</xdr:colOff>
      <xdr:row>249</xdr:row>
      <xdr:rowOff>406397</xdr:rowOff>
    </xdr:to>
    <xdr:pic>
      <xdr:nvPicPr>
        <xdr:cNvPr id="169" name="Subgraph-paulusm" descr="paulusm.jpg"/>
        <xdr:cNvPicPr>
          <a:picLocks/>
        </xdr:cNvPicPr>
      </xdr:nvPicPr>
      <xdr:blipFill>
        <a:blip xmlns:r="http://schemas.openxmlformats.org/officeDocument/2006/relationships" r:embed="rId150" cstate="print"/>
        <a:stretch>
          <a:fillRect/>
        </a:stretch>
      </xdr:blipFill>
      <xdr:spPr>
        <a:xfrm>
          <a:off x="27251660" y="71866757"/>
          <a:ext cx="579119" cy="381000"/>
        </a:xfrm>
        <a:prstGeom prst="rect">
          <a:avLst/>
        </a:prstGeom>
      </xdr:spPr>
    </xdr:pic>
    <xdr:clientData/>
  </xdr:twoCellAnchor>
  <xdr:twoCellAnchor editAs="oneCell">
    <xdr:from>
      <xdr:col>1</xdr:col>
      <xdr:colOff>25400</xdr:colOff>
      <xdr:row>86</xdr:row>
      <xdr:rowOff>25398</xdr:rowOff>
    </xdr:from>
    <xdr:to>
      <xdr:col>1</xdr:col>
      <xdr:colOff>604519</xdr:colOff>
      <xdr:row>86</xdr:row>
      <xdr:rowOff>406398</xdr:rowOff>
    </xdr:to>
    <xdr:pic>
      <xdr:nvPicPr>
        <xdr:cNvPr id="170" name="Subgraph-lysander07" descr="lysander07.jpg"/>
        <xdr:cNvPicPr>
          <a:picLocks/>
        </xdr:cNvPicPr>
      </xdr:nvPicPr>
      <xdr:blipFill>
        <a:blip xmlns:r="http://schemas.openxmlformats.org/officeDocument/2006/relationships" r:embed="rId151" cstate="print"/>
        <a:stretch>
          <a:fillRect/>
        </a:stretch>
      </xdr:blipFill>
      <xdr:spPr>
        <a:xfrm>
          <a:off x="27251660" y="72293478"/>
          <a:ext cx="579119" cy="381000"/>
        </a:xfrm>
        <a:prstGeom prst="rect">
          <a:avLst/>
        </a:prstGeom>
      </xdr:spPr>
    </xdr:pic>
    <xdr:clientData/>
  </xdr:twoCellAnchor>
  <xdr:twoCellAnchor editAs="oneCell">
    <xdr:from>
      <xdr:col>1</xdr:col>
      <xdr:colOff>25400</xdr:colOff>
      <xdr:row>351</xdr:row>
      <xdr:rowOff>25400</xdr:rowOff>
    </xdr:from>
    <xdr:to>
      <xdr:col>1</xdr:col>
      <xdr:colOff>604519</xdr:colOff>
      <xdr:row>351</xdr:row>
      <xdr:rowOff>406400</xdr:rowOff>
    </xdr:to>
    <xdr:pic>
      <xdr:nvPicPr>
        <xdr:cNvPr id="171" name="Subgraph-SebDeclercq" descr="SebDeclercq.jpg"/>
        <xdr:cNvPicPr>
          <a:picLocks/>
        </xdr:cNvPicPr>
      </xdr:nvPicPr>
      <xdr:blipFill>
        <a:blip xmlns:r="http://schemas.openxmlformats.org/officeDocument/2006/relationships" r:embed="rId152" cstate="print"/>
        <a:stretch>
          <a:fillRect/>
        </a:stretch>
      </xdr:blipFill>
      <xdr:spPr>
        <a:xfrm>
          <a:off x="27251660" y="72720200"/>
          <a:ext cx="579119" cy="381000"/>
        </a:xfrm>
        <a:prstGeom prst="rect">
          <a:avLst/>
        </a:prstGeom>
      </xdr:spPr>
    </xdr:pic>
    <xdr:clientData/>
  </xdr:twoCellAnchor>
  <xdr:twoCellAnchor editAs="oneCell">
    <xdr:from>
      <xdr:col>1</xdr:col>
      <xdr:colOff>25400</xdr:colOff>
      <xdr:row>295</xdr:row>
      <xdr:rowOff>25401</xdr:rowOff>
    </xdr:from>
    <xdr:to>
      <xdr:col>1</xdr:col>
      <xdr:colOff>604519</xdr:colOff>
      <xdr:row>295</xdr:row>
      <xdr:rowOff>406401</xdr:rowOff>
    </xdr:to>
    <xdr:pic>
      <xdr:nvPicPr>
        <xdr:cNvPr id="172" name="Subgraph-evertonlucero" descr="evertonlucero.jpg"/>
        <xdr:cNvPicPr>
          <a:picLocks/>
        </xdr:cNvPicPr>
      </xdr:nvPicPr>
      <xdr:blipFill>
        <a:blip xmlns:r="http://schemas.openxmlformats.org/officeDocument/2006/relationships" r:embed="rId9" cstate="print"/>
        <a:stretch>
          <a:fillRect/>
        </a:stretch>
      </xdr:blipFill>
      <xdr:spPr>
        <a:xfrm>
          <a:off x="27251660" y="73146921"/>
          <a:ext cx="579119" cy="381000"/>
        </a:xfrm>
        <a:prstGeom prst="rect">
          <a:avLst/>
        </a:prstGeom>
      </xdr:spPr>
    </xdr:pic>
    <xdr:clientData/>
  </xdr:twoCellAnchor>
  <xdr:twoCellAnchor editAs="oneCell">
    <xdr:from>
      <xdr:col>1</xdr:col>
      <xdr:colOff>25400</xdr:colOff>
      <xdr:row>213</xdr:row>
      <xdr:rowOff>25402</xdr:rowOff>
    </xdr:from>
    <xdr:to>
      <xdr:col>1</xdr:col>
      <xdr:colOff>604519</xdr:colOff>
      <xdr:row>213</xdr:row>
      <xdr:rowOff>406402</xdr:rowOff>
    </xdr:to>
    <xdr:pic>
      <xdr:nvPicPr>
        <xdr:cNvPr id="173" name="Subgraph-sofianehocine" descr="sofianehocine.jpg"/>
        <xdr:cNvPicPr>
          <a:picLocks/>
        </xdr:cNvPicPr>
      </xdr:nvPicPr>
      <xdr:blipFill>
        <a:blip xmlns:r="http://schemas.openxmlformats.org/officeDocument/2006/relationships" r:embed="rId153" cstate="print"/>
        <a:stretch>
          <a:fillRect/>
        </a:stretch>
      </xdr:blipFill>
      <xdr:spPr>
        <a:xfrm>
          <a:off x="27251660" y="73573642"/>
          <a:ext cx="579119" cy="381000"/>
        </a:xfrm>
        <a:prstGeom prst="rect">
          <a:avLst/>
        </a:prstGeom>
      </xdr:spPr>
    </xdr:pic>
    <xdr:clientData/>
  </xdr:twoCellAnchor>
  <xdr:twoCellAnchor editAs="oneCell">
    <xdr:from>
      <xdr:col>1</xdr:col>
      <xdr:colOff>25400</xdr:colOff>
      <xdr:row>135</xdr:row>
      <xdr:rowOff>25397</xdr:rowOff>
    </xdr:from>
    <xdr:to>
      <xdr:col>1</xdr:col>
      <xdr:colOff>604519</xdr:colOff>
      <xdr:row>135</xdr:row>
      <xdr:rowOff>406397</xdr:rowOff>
    </xdr:to>
    <xdr:pic>
      <xdr:nvPicPr>
        <xdr:cNvPr id="174" name="Subgraph-titticimmino" descr="titticimmino.jpg"/>
        <xdr:cNvPicPr>
          <a:picLocks/>
        </xdr:cNvPicPr>
      </xdr:nvPicPr>
      <xdr:blipFill>
        <a:blip xmlns:r="http://schemas.openxmlformats.org/officeDocument/2006/relationships" r:embed="rId154" cstate="print"/>
        <a:stretch>
          <a:fillRect/>
        </a:stretch>
      </xdr:blipFill>
      <xdr:spPr>
        <a:xfrm>
          <a:off x="27251660" y="74000357"/>
          <a:ext cx="579119" cy="381000"/>
        </a:xfrm>
        <a:prstGeom prst="rect">
          <a:avLst/>
        </a:prstGeom>
      </xdr:spPr>
    </xdr:pic>
    <xdr:clientData/>
  </xdr:twoCellAnchor>
  <xdr:twoCellAnchor editAs="oneCell">
    <xdr:from>
      <xdr:col>1</xdr:col>
      <xdr:colOff>25400</xdr:colOff>
      <xdr:row>298</xdr:row>
      <xdr:rowOff>25398</xdr:rowOff>
    </xdr:from>
    <xdr:to>
      <xdr:col>1</xdr:col>
      <xdr:colOff>604519</xdr:colOff>
      <xdr:row>298</xdr:row>
      <xdr:rowOff>406398</xdr:rowOff>
    </xdr:to>
    <xdr:pic>
      <xdr:nvPicPr>
        <xdr:cNvPr id="175" name="Subgraph-jeancharles" descr="jeancharles.jpg"/>
        <xdr:cNvPicPr>
          <a:picLocks/>
        </xdr:cNvPicPr>
      </xdr:nvPicPr>
      <xdr:blipFill>
        <a:blip xmlns:r="http://schemas.openxmlformats.org/officeDocument/2006/relationships" r:embed="rId9" cstate="print"/>
        <a:stretch>
          <a:fillRect/>
        </a:stretch>
      </xdr:blipFill>
      <xdr:spPr>
        <a:xfrm>
          <a:off x="27251660" y="74427078"/>
          <a:ext cx="579119" cy="381000"/>
        </a:xfrm>
        <a:prstGeom prst="rect">
          <a:avLst/>
        </a:prstGeom>
      </xdr:spPr>
    </xdr:pic>
    <xdr:clientData/>
  </xdr:twoCellAnchor>
  <xdr:twoCellAnchor editAs="oneCell">
    <xdr:from>
      <xdr:col>1</xdr:col>
      <xdr:colOff>25400</xdr:colOff>
      <xdr:row>299</xdr:row>
      <xdr:rowOff>25400</xdr:rowOff>
    </xdr:from>
    <xdr:to>
      <xdr:col>1</xdr:col>
      <xdr:colOff>604519</xdr:colOff>
      <xdr:row>299</xdr:row>
      <xdr:rowOff>406400</xdr:rowOff>
    </xdr:to>
    <xdr:pic>
      <xdr:nvPicPr>
        <xdr:cNvPr id="176" name="Subgraph-stefanbazan" descr="stefanbazan.jpg"/>
        <xdr:cNvPicPr>
          <a:picLocks/>
        </xdr:cNvPicPr>
      </xdr:nvPicPr>
      <xdr:blipFill>
        <a:blip xmlns:r="http://schemas.openxmlformats.org/officeDocument/2006/relationships" r:embed="rId9" cstate="print"/>
        <a:stretch>
          <a:fillRect/>
        </a:stretch>
      </xdr:blipFill>
      <xdr:spPr>
        <a:xfrm>
          <a:off x="27251660" y="74853800"/>
          <a:ext cx="579119" cy="381000"/>
        </a:xfrm>
        <a:prstGeom prst="rect">
          <a:avLst/>
        </a:prstGeom>
      </xdr:spPr>
    </xdr:pic>
    <xdr:clientData/>
  </xdr:twoCellAnchor>
  <xdr:twoCellAnchor editAs="oneCell">
    <xdr:from>
      <xdr:col>1</xdr:col>
      <xdr:colOff>25400</xdr:colOff>
      <xdr:row>352</xdr:row>
      <xdr:rowOff>25401</xdr:rowOff>
    </xdr:from>
    <xdr:to>
      <xdr:col>1</xdr:col>
      <xdr:colOff>604519</xdr:colOff>
      <xdr:row>352</xdr:row>
      <xdr:rowOff>406401</xdr:rowOff>
    </xdr:to>
    <xdr:pic>
      <xdr:nvPicPr>
        <xdr:cNvPr id="177" name="Subgraph-cushinga" descr="cushinga.jpg"/>
        <xdr:cNvPicPr>
          <a:picLocks/>
        </xdr:cNvPicPr>
      </xdr:nvPicPr>
      <xdr:blipFill>
        <a:blip xmlns:r="http://schemas.openxmlformats.org/officeDocument/2006/relationships" r:embed="rId155" cstate="print"/>
        <a:stretch>
          <a:fillRect/>
        </a:stretch>
      </xdr:blipFill>
      <xdr:spPr>
        <a:xfrm>
          <a:off x="27251660" y="75280521"/>
          <a:ext cx="579119" cy="381000"/>
        </a:xfrm>
        <a:prstGeom prst="rect">
          <a:avLst/>
        </a:prstGeom>
      </xdr:spPr>
    </xdr:pic>
    <xdr:clientData/>
  </xdr:twoCellAnchor>
  <xdr:twoCellAnchor editAs="oneCell">
    <xdr:from>
      <xdr:col>1</xdr:col>
      <xdr:colOff>25400</xdr:colOff>
      <xdr:row>102</xdr:row>
      <xdr:rowOff>25402</xdr:rowOff>
    </xdr:from>
    <xdr:to>
      <xdr:col>1</xdr:col>
      <xdr:colOff>604519</xdr:colOff>
      <xdr:row>102</xdr:row>
      <xdr:rowOff>406402</xdr:rowOff>
    </xdr:to>
    <xdr:pic>
      <xdr:nvPicPr>
        <xdr:cNvPr id="178" name="Subgraph-JasonPriem" descr="JasonPriem.jpg"/>
        <xdr:cNvPicPr>
          <a:picLocks/>
        </xdr:cNvPicPr>
      </xdr:nvPicPr>
      <xdr:blipFill>
        <a:blip xmlns:r="http://schemas.openxmlformats.org/officeDocument/2006/relationships" r:embed="rId156" cstate="print"/>
        <a:stretch>
          <a:fillRect/>
        </a:stretch>
      </xdr:blipFill>
      <xdr:spPr>
        <a:xfrm>
          <a:off x="27251660" y="75707242"/>
          <a:ext cx="579119" cy="381000"/>
        </a:xfrm>
        <a:prstGeom prst="rect">
          <a:avLst/>
        </a:prstGeom>
      </xdr:spPr>
    </xdr:pic>
    <xdr:clientData/>
  </xdr:twoCellAnchor>
  <xdr:twoCellAnchor editAs="oneCell">
    <xdr:from>
      <xdr:col>1</xdr:col>
      <xdr:colOff>25400</xdr:colOff>
      <xdr:row>270</xdr:row>
      <xdr:rowOff>25397</xdr:rowOff>
    </xdr:from>
    <xdr:to>
      <xdr:col>1</xdr:col>
      <xdr:colOff>604519</xdr:colOff>
      <xdr:row>270</xdr:row>
      <xdr:rowOff>406397</xdr:rowOff>
    </xdr:to>
    <xdr:pic>
      <xdr:nvPicPr>
        <xdr:cNvPr id="179" name="Subgraph-gvanoortmerssen" descr="gvanoortmerssen.jpg"/>
        <xdr:cNvPicPr>
          <a:picLocks/>
        </xdr:cNvPicPr>
      </xdr:nvPicPr>
      <xdr:blipFill>
        <a:blip xmlns:r="http://schemas.openxmlformats.org/officeDocument/2006/relationships" r:embed="rId157" cstate="print"/>
        <a:stretch>
          <a:fillRect/>
        </a:stretch>
      </xdr:blipFill>
      <xdr:spPr>
        <a:xfrm>
          <a:off x="27251660" y="76133957"/>
          <a:ext cx="579119" cy="381000"/>
        </a:xfrm>
        <a:prstGeom prst="rect">
          <a:avLst/>
        </a:prstGeom>
      </xdr:spPr>
    </xdr:pic>
    <xdr:clientData/>
  </xdr:twoCellAnchor>
  <xdr:twoCellAnchor editAs="oneCell">
    <xdr:from>
      <xdr:col>1</xdr:col>
      <xdr:colOff>25400</xdr:colOff>
      <xdr:row>189</xdr:row>
      <xdr:rowOff>25398</xdr:rowOff>
    </xdr:from>
    <xdr:to>
      <xdr:col>1</xdr:col>
      <xdr:colOff>604519</xdr:colOff>
      <xdr:row>189</xdr:row>
      <xdr:rowOff>406398</xdr:rowOff>
    </xdr:to>
    <xdr:pic>
      <xdr:nvPicPr>
        <xdr:cNvPr id="180" name="Subgraph-kwelle" descr="kwelle.jpg"/>
        <xdr:cNvPicPr>
          <a:picLocks/>
        </xdr:cNvPicPr>
      </xdr:nvPicPr>
      <xdr:blipFill>
        <a:blip xmlns:r="http://schemas.openxmlformats.org/officeDocument/2006/relationships" r:embed="rId158" cstate="print"/>
        <a:stretch>
          <a:fillRect/>
        </a:stretch>
      </xdr:blipFill>
      <xdr:spPr>
        <a:xfrm>
          <a:off x="27251660" y="76560678"/>
          <a:ext cx="579119" cy="381000"/>
        </a:xfrm>
        <a:prstGeom prst="rect">
          <a:avLst/>
        </a:prstGeom>
      </xdr:spPr>
    </xdr:pic>
    <xdr:clientData/>
  </xdr:twoCellAnchor>
  <xdr:twoCellAnchor editAs="oneCell">
    <xdr:from>
      <xdr:col>1</xdr:col>
      <xdr:colOff>25400</xdr:colOff>
      <xdr:row>252</xdr:row>
      <xdr:rowOff>25400</xdr:rowOff>
    </xdr:from>
    <xdr:to>
      <xdr:col>1</xdr:col>
      <xdr:colOff>604519</xdr:colOff>
      <xdr:row>252</xdr:row>
      <xdr:rowOff>406400</xdr:rowOff>
    </xdr:to>
    <xdr:pic>
      <xdr:nvPicPr>
        <xdr:cNvPr id="181" name="Subgraph-pumba_lt" descr="pumba_lt.jpg"/>
        <xdr:cNvPicPr>
          <a:picLocks/>
        </xdr:cNvPicPr>
      </xdr:nvPicPr>
      <xdr:blipFill>
        <a:blip xmlns:r="http://schemas.openxmlformats.org/officeDocument/2006/relationships" r:embed="rId159" cstate="print"/>
        <a:stretch>
          <a:fillRect/>
        </a:stretch>
      </xdr:blipFill>
      <xdr:spPr>
        <a:xfrm>
          <a:off x="27251660" y="76987400"/>
          <a:ext cx="579119" cy="381000"/>
        </a:xfrm>
        <a:prstGeom prst="rect">
          <a:avLst/>
        </a:prstGeom>
      </xdr:spPr>
    </xdr:pic>
    <xdr:clientData/>
  </xdr:twoCellAnchor>
  <xdr:twoCellAnchor editAs="oneCell">
    <xdr:from>
      <xdr:col>1</xdr:col>
      <xdr:colOff>25400</xdr:colOff>
      <xdr:row>267</xdr:row>
      <xdr:rowOff>25401</xdr:rowOff>
    </xdr:from>
    <xdr:to>
      <xdr:col>1</xdr:col>
      <xdr:colOff>604519</xdr:colOff>
      <xdr:row>267</xdr:row>
      <xdr:rowOff>406401</xdr:rowOff>
    </xdr:to>
    <xdr:pic>
      <xdr:nvPicPr>
        <xdr:cNvPr id="182" name="Subgraph-WebcastLATAM" descr="WebcastLATAM.jpg"/>
        <xdr:cNvPicPr>
          <a:picLocks/>
        </xdr:cNvPicPr>
      </xdr:nvPicPr>
      <xdr:blipFill>
        <a:blip xmlns:r="http://schemas.openxmlformats.org/officeDocument/2006/relationships" r:embed="rId160" cstate="print"/>
        <a:stretch>
          <a:fillRect/>
        </a:stretch>
      </xdr:blipFill>
      <xdr:spPr>
        <a:xfrm>
          <a:off x="27251660" y="77414121"/>
          <a:ext cx="579119" cy="381000"/>
        </a:xfrm>
        <a:prstGeom prst="rect">
          <a:avLst/>
        </a:prstGeom>
      </xdr:spPr>
    </xdr:pic>
    <xdr:clientData/>
  </xdr:twoCellAnchor>
  <xdr:twoCellAnchor editAs="oneCell">
    <xdr:from>
      <xdr:col>1</xdr:col>
      <xdr:colOff>25400</xdr:colOff>
      <xdr:row>210</xdr:row>
      <xdr:rowOff>25402</xdr:rowOff>
    </xdr:from>
    <xdr:to>
      <xdr:col>1</xdr:col>
      <xdr:colOff>604519</xdr:colOff>
      <xdr:row>210</xdr:row>
      <xdr:rowOff>406402</xdr:rowOff>
    </xdr:to>
    <xdr:pic>
      <xdr:nvPicPr>
        <xdr:cNvPr id="183" name="Subgraph-mebner" descr="mebner.jpg"/>
        <xdr:cNvPicPr>
          <a:picLocks/>
        </xdr:cNvPicPr>
      </xdr:nvPicPr>
      <xdr:blipFill>
        <a:blip xmlns:r="http://schemas.openxmlformats.org/officeDocument/2006/relationships" r:embed="rId161" cstate="print"/>
        <a:stretch>
          <a:fillRect/>
        </a:stretch>
      </xdr:blipFill>
      <xdr:spPr>
        <a:xfrm>
          <a:off x="27251660" y="77840842"/>
          <a:ext cx="579119" cy="381000"/>
        </a:xfrm>
        <a:prstGeom prst="rect">
          <a:avLst/>
        </a:prstGeom>
      </xdr:spPr>
    </xdr:pic>
    <xdr:clientData/>
  </xdr:twoCellAnchor>
  <xdr:twoCellAnchor editAs="oneCell">
    <xdr:from>
      <xdr:col>1</xdr:col>
      <xdr:colOff>25400</xdr:colOff>
      <xdr:row>353</xdr:row>
      <xdr:rowOff>25397</xdr:rowOff>
    </xdr:from>
    <xdr:to>
      <xdr:col>1</xdr:col>
      <xdr:colOff>604519</xdr:colOff>
      <xdr:row>353</xdr:row>
      <xdr:rowOff>406397</xdr:rowOff>
    </xdr:to>
    <xdr:pic>
      <xdr:nvPicPr>
        <xdr:cNvPr id="184" name="Subgraph-afgonzalez" descr="afgonzalez.jpg"/>
        <xdr:cNvPicPr>
          <a:picLocks/>
        </xdr:cNvPicPr>
      </xdr:nvPicPr>
      <xdr:blipFill>
        <a:blip xmlns:r="http://schemas.openxmlformats.org/officeDocument/2006/relationships" r:embed="rId1" cstate="print"/>
        <a:stretch>
          <a:fillRect/>
        </a:stretch>
      </xdr:blipFill>
      <xdr:spPr>
        <a:xfrm>
          <a:off x="27251660" y="78267557"/>
          <a:ext cx="579119" cy="381000"/>
        </a:xfrm>
        <a:prstGeom prst="rect">
          <a:avLst/>
        </a:prstGeom>
      </xdr:spPr>
    </xdr:pic>
    <xdr:clientData/>
  </xdr:twoCellAnchor>
  <xdr:twoCellAnchor editAs="oneCell">
    <xdr:from>
      <xdr:col>1</xdr:col>
      <xdr:colOff>25400</xdr:colOff>
      <xdr:row>354</xdr:row>
      <xdr:rowOff>25398</xdr:rowOff>
    </xdr:from>
    <xdr:to>
      <xdr:col>1</xdr:col>
      <xdr:colOff>604519</xdr:colOff>
      <xdr:row>354</xdr:row>
      <xdr:rowOff>406398</xdr:rowOff>
    </xdr:to>
    <xdr:pic>
      <xdr:nvPicPr>
        <xdr:cNvPr id="185" name="Subgraph-FAQShop" descr="FAQShop.jpg"/>
        <xdr:cNvPicPr>
          <a:picLocks/>
        </xdr:cNvPicPr>
      </xdr:nvPicPr>
      <xdr:blipFill>
        <a:blip xmlns:r="http://schemas.openxmlformats.org/officeDocument/2006/relationships" r:embed="rId162" cstate="print"/>
        <a:stretch>
          <a:fillRect/>
        </a:stretch>
      </xdr:blipFill>
      <xdr:spPr>
        <a:xfrm>
          <a:off x="27251660" y="78694278"/>
          <a:ext cx="579119" cy="381000"/>
        </a:xfrm>
        <a:prstGeom prst="rect">
          <a:avLst/>
        </a:prstGeom>
      </xdr:spPr>
    </xdr:pic>
    <xdr:clientData/>
  </xdr:twoCellAnchor>
  <xdr:twoCellAnchor editAs="oneCell">
    <xdr:from>
      <xdr:col>1</xdr:col>
      <xdr:colOff>25400</xdr:colOff>
      <xdr:row>231</xdr:row>
      <xdr:rowOff>25400</xdr:rowOff>
    </xdr:from>
    <xdr:to>
      <xdr:col>1</xdr:col>
      <xdr:colOff>604519</xdr:colOff>
      <xdr:row>231</xdr:row>
      <xdr:rowOff>406400</xdr:rowOff>
    </xdr:to>
    <xdr:pic>
      <xdr:nvPicPr>
        <xdr:cNvPr id="186" name="Subgraph-ITMigrationZone" descr="ITMigrationZone.jpg"/>
        <xdr:cNvPicPr>
          <a:picLocks/>
        </xdr:cNvPicPr>
      </xdr:nvPicPr>
      <xdr:blipFill>
        <a:blip xmlns:r="http://schemas.openxmlformats.org/officeDocument/2006/relationships" r:embed="rId163" cstate="print"/>
        <a:stretch>
          <a:fillRect/>
        </a:stretch>
      </xdr:blipFill>
      <xdr:spPr>
        <a:xfrm>
          <a:off x="27251660" y="79121000"/>
          <a:ext cx="579119" cy="381000"/>
        </a:xfrm>
        <a:prstGeom prst="rect">
          <a:avLst/>
        </a:prstGeom>
      </xdr:spPr>
    </xdr:pic>
    <xdr:clientData/>
  </xdr:twoCellAnchor>
  <xdr:twoCellAnchor editAs="oneCell">
    <xdr:from>
      <xdr:col>1</xdr:col>
      <xdr:colOff>25400</xdr:colOff>
      <xdr:row>119</xdr:row>
      <xdr:rowOff>25401</xdr:rowOff>
    </xdr:from>
    <xdr:to>
      <xdr:col>1</xdr:col>
      <xdr:colOff>604519</xdr:colOff>
      <xdr:row>119</xdr:row>
      <xdr:rowOff>406401</xdr:rowOff>
    </xdr:to>
    <xdr:pic>
      <xdr:nvPicPr>
        <xdr:cNvPr id="187" name="Subgraph-digiphile" descr="digiphile.jpg"/>
        <xdr:cNvPicPr>
          <a:picLocks/>
        </xdr:cNvPicPr>
      </xdr:nvPicPr>
      <xdr:blipFill>
        <a:blip xmlns:r="http://schemas.openxmlformats.org/officeDocument/2006/relationships" r:embed="rId164" cstate="print"/>
        <a:stretch>
          <a:fillRect/>
        </a:stretch>
      </xdr:blipFill>
      <xdr:spPr>
        <a:xfrm>
          <a:off x="27251660" y="79547721"/>
          <a:ext cx="579119" cy="381000"/>
        </a:xfrm>
        <a:prstGeom prst="rect">
          <a:avLst/>
        </a:prstGeom>
      </xdr:spPr>
    </xdr:pic>
    <xdr:clientData/>
  </xdr:twoCellAnchor>
  <xdr:twoCellAnchor editAs="oneCell">
    <xdr:from>
      <xdr:col>1</xdr:col>
      <xdr:colOff>25400</xdr:colOff>
      <xdr:row>245</xdr:row>
      <xdr:rowOff>25402</xdr:rowOff>
    </xdr:from>
    <xdr:to>
      <xdr:col>1</xdr:col>
      <xdr:colOff>604519</xdr:colOff>
      <xdr:row>245</xdr:row>
      <xdr:rowOff>406402</xdr:rowOff>
    </xdr:to>
    <xdr:pic>
      <xdr:nvPicPr>
        <xdr:cNvPr id="188" name="Subgraph-kegill_uw" descr="kegill_uw.jpg"/>
        <xdr:cNvPicPr>
          <a:picLocks/>
        </xdr:cNvPicPr>
      </xdr:nvPicPr>
      <xdr:blipFill>
        <a:blip xmlns:r="http://schemas.openxmlformats.org/officeDocument/2006/relationships" r:embed="rId165" cstate="print"/>
        <a:stretch>
          <a:fillRect/>
        </a:stretch>
      </xdr:blipFill>
      <xdr:spPr>
        <a:xfrm>
          <a:off x="27251660" y="79974442"/>
          <a:ext cx="579119" cy="381000"/>
        </a:xfrm>
        <a:prstGeom prst="rect">
          <a:avLst/>
        </a:prstGeom>
      </xdr:spPr>
    </xdr:pic>
    <xdr:clientData/>
  </xdr:twoCellAnchor>
  <xdr:twoCellAnchor editAs="oneCell">
    <xdr:from>
      <xdr:col>1</xdr:col>
      <xdr:colOff>25400</xdr:colOff>
      <xdr:row>355</xdr:row>
      <xdr:rowOff>25397</xdr:rowOff>
    </xdr:from>
    <xdr:to>
      <xdr:col>1</xdr:col>
      <xdr:colOff>604519</xdr:colOff>
      <xdr:row>355</xdr:row>
      <xdr:rowOff>406397</xdr:rowOff>
    </xdr:to>
    <xdr:pic>
      <xdr:nvPicPr>
        <xdr:cNvPr id="189" name="Subgraph-gdumouchel" descr="gdumouchel.jpg"/>
        <xdr:cNvPicPr>
          <a:picLocks/>
        </xdr:cNvPicPr>
      </xdr:nvPicPr>
      <xdr:blipFill>
        <a:blip xmlns:r="http://schemas.openxmlformats.org/officeDocument/2006/relationships" r:embed="rId14" cstate="print"/>
        <a:stretch>
          <a:fillRect/>
        </a:stretch>
      </xdr:blipFill>
      <xdr:spPr>
        <a:xfrm>
          <a:off x="27251660" y="80401157"/>
          <a:ext cx="579119" cy="381000"/>
        </a:xfrm>
        <a:prstGeom prst="rect">
          <a:avLst/>
        </a:prstGeom>
      </xdr:spPr>
    </xdr:pic>
    <xdr:clientData/>
  </xdr:twoCellAnchor>
  <xdr:twoCellAnchor editAs="oneCell">
    <xdr:from>
      <xdr:col>1</xdr:col>
      <xdr:colOff>25400</xdr:colOff>
      <xdr:row>94</xdr:row>
      <xdr:rowOff>25398</xdr:rowOff>
    </xdr:from>
    <xdr:to>
      <xdr:col>1</xdr:col>
      <xdr:colOff>604519</xdr:colOff>
      <xdr:row>94</xdr:row>
      <xdr:rowOff>406398</xdr:rowOff>
    </xdr:to>
    <xdr:pic>
      <xdr:nvPicPr>
        <xdr:cNvPr id="190" name="Subgraph-seekndare" descr="seekndare.jpg"/>
        <xdr:cNvPicPr>
          <a:picLocks/>
        </xdr:cNvPicPr>
      </xdr:nvPicPr>
      <xdr:blipFill>
        <a:blip xmlns:r="http://schemas.openxmlformats.org/officeDocument/2006/relationships" r:embed="rId166" cstate="print"/>
        <a:stretch>
          <a:fillRect/>
        </a:stretch>
      </xdr:blipFill>
      <xdr:spPr>
        <a:xfrm>
          <a:off x="27251660" y="80827878"/>
          <a:ext cx="579119" cy="381000"/>
        </a:xfrm>
        <a:prstGeom prst="rect">
          <a:avLst/>
        </a:prstGeom>
      </xdr:spPr>
    </xdr:pic>
    <xdr:clientData/>
  </xdr:twoCellAnchor>
  <xdr:twoCellAnchor editAs="oneCell">
    <xdr:from>
      <xdr:col>1</xdr:col>
      <xdr:colOff>25400</xdr:colOff>
      <xdr:row>356</xdr:row>
      <xdr:rowOff>25400</xdr:rowOff>
    </xdr:from>
    <xdr:to>
      <xdr:col>1</xdr:col>
      <xdr:colOff>604519</xdr:colOff>
      <xdr:row>356</xdr:row>
      <xdr:rowOff>406400</xdr:rowOff>
    </xdr:to>
    <xdr:pic>
      <xdr:nvPicPr>
        <xdr:cNvPr id="191" name="Subgraph-YKoutsomitis" descr="YKoutsomitis.jpg"/>
        <xdr:cNvPicPr>
          <a:picLocks/>
        </xdr:cNvPicPr>
      </xdr:nvPicPr>
      <xdr:blipFill>
        <a:blip xmlns:r="http://schemas.openxmlformats.org/officeDocument/2006/relationships" r:embed="rId73" cstate="print"/>
        <a:stretch>
          <a:fillRect/>
        </a:stretch>
      </xdr:blipFill>
      <xdr:spPr>
        <a:xfrm>
          <a:off x="27251660" y="81254600"/>
          <a:ext cx="579119" cy="381000"/>
        </a:xfrm>
        <a:prstGeom prst="rect">
          <a:avLst/>
        </a:prstGeom>
      </xdr:spPr>
    </xdr:pic>
    <xdr:clientData/>
  </xdr:twoCellAnchor>
  <xdr:twoCellAnchor editAs="oneCell">
    <xdr:from>
      <xdr:col>1</xdr:col>
      <xdr:colOff>25400</xdr:colOff>
      <xdr:row>357</xdr:row>
      <xdr:rowOff>25401</xdr:rowOff>
    </xdr:from>
    <xdr:to>
      <xdr:col>1</xdr:col>
      <xdr:colOff>604519</xdr:colOff>
      <xdr:row>357</xdr:row>
      <xdr:rowOff>406401</xdr:rowOff>
    </xdr:to>
    <xdr:pic>
      <xdr:nvPicPr>
        <xdr:cNvPr id="192" name="Subgraph-giorgiosironi" descr="giorgiosironi.jpg"/>
        <xdr:cNvPicPr>
          <a:picLocks/>
        </xdr:cNvPicPr>
      </xdr:nvPicPr>
      <xdr:blipFill>
        <a:blip xmlns:r="http://schemas.openxmlformats.org/officeDocument/2006/relationships" r:embed="rId167" cstate="print"/>
        <a:stretch>
          <a:fillRect/>
        </a:stretch>
      </xdr:blipFill>
      <xdr:spPr>
        <a:xfrm>
          <a:off x="27251660" y="81681321"/>
          <a:ext cx="579119" cy="381000"/>
        </a:xfrm>
        <a:prstGeom prst="rect">
          <a:avLst/>
        </a:prstGeom>
      </xdr:spPr>
    </xdr:pic>
    <xdr:clientData/>
  </xdr:twoCellAnchor>
  <xdr:twoCellAnchor editAs="oneCell">
    <xdr:from>
      <xdr:col>1</xdr:col>
      <xdr:colOff>25400</xdr:colOff>
      <xdr:row>133</xdr:row>
      <xdr:rowOff>25402</xdr:rowOff>
    </xdr:from>
    <xdr:to>
      <xdr:col>1</xdr:col>
      <xdr:colOff>604519</xdr:colOff>
      <xdr:row>133</xdr:row>
      <xdr:rowOff>406402</xdr:rowOff>
    </xdr:to>
    <xdr:pic>
      <xdr:nvPicPr>
        <xdr:cNvPr id="193" name="Subgraph-searchcomputing" descr="searchcomputing.jpg"/>
        <xdr:cNvPicPr>
          <a:picLocks/>
        </xdr:cNvPicPr>
      </xdr:nvPicPr>
      <xdr:blipFill>
        <a:blip xmlns:r="http://schemas.openxmlformats.org/officeDocument/2006/relationships" r:embed="rId168" cstate="print"/>
        <a:stretch>
          <a:fillRect/>
        </a:stretch>
      </xdr:blipFill>
      <xdr:spPr>
        <a:xfrm>
          <a:off x="27251660" y="82108042"/>
          <a:ext cx="579119" cy="381000"/>
        </a:xfrm>
        <a:prstGeom prst="rect">
          <a:avLst/>
        </a:prstGeom>
      </xdr:spPr>
    </xdr:pic>
    <xdr:clientData/>
  </xdr:twoCellAnchor>
  <xdr:twoCellAnchor editAs="oneCell">
    <xdr:from>
      <xdr:col>1</xdr:col>
      <xdr:colOff>25400</xdr:colOff>
      <xdr:row>358</xdr:row>
      <xdr:rowOff>25397</xdr:rowOff>
    </xdr:from>
    <xdr:to>
      <xdr:col>1</xdr:col>
      <xdr:colOff>604519</xdr:colOff>
      <xdr:row>358</xdr:row>
      <xdr:rowOff>406397</xdr:rowOff>
    </xdr:to>
    <xdr:pic>
      <xdr:nvPicPr>
        <xdr:cNvPr id="194" name="Subgraph-MarcoBrambi" descr="MarcoBrambi.jpg"/>
        <xdr:cNvPicPr>
          <a:picLocks/>
        </xdr:cNvPicPr>
      </xdr:nvPicPr>
      <xdr:blipFill>
        <a:blip xmlns:r="http://schemas.openxmlformats.org/officeDocument/2006/relationships" r:embed="rId169" cstate="print"/>
        <a:stretch>
          <a:fillRect/>
        </a:stretch>
      </xdr:blipFill>
      <xdr:spPr>
        <a:xfrm>
          <a:off x="27251660" y="82534757"/>
          <a:ext cx="579119" cy="381000"/>
        </a:xfrm>
        <a:prstGeom prst="rect">
          <a:avLst/>
        </a:prstGeom>
      </xdr:spPr>
    </xdr:pic>
    <xdr:clientData/>
  </xdr:twoCellAnchor>
  <xdr:twoCellAnchor editAs="oneCell">
    <xdr:from>
      <xdr:col>1</xdr:col>
      <xdr:colOff>25400</xdr:colOff>
      <xdr:row>83</xdr:row>
      <xdr:rowOff>25398</xdr:rowOff>
    </xdr:from>
    <xdr:to>
      <xdr:col>1</xdr:col>
      <xdr:colOff>604519</xdr:colOff>
      <xdr:row>83</xdr:row>
      <xdr:rowOff>406398</xdr:rowOff>
    </xdr:to>
    <xdr:pic>
      <xdr:nvPicPr>
        <xdr:cNvPr id="195" name="Subgraph-pmika" descr="pmika.jpg"/>
        <xdr:cNvPicPr>
          <a:picLocks/>
        </xdr:cNvPicPr>
      </xdr:nvPicPr>
      <xdr:blipFill>
        <a:blip xmlns:r="http://schemas.openxmlformats.org/officeDocument/2006/relationships" r:embed="rId170" cstate="print"/>
        <a:stretch>
          <a:fillRect/>
        </a:stretch>
      </xdr:blipFill>
      <xdr:spPr>
        <a:xfrm>
          <a:off x="27251660" y="82961478"/>
          <a:ext cx="579119" cy="381000"/>
        </a:xfrm>
        <a:prstGeom prst="rect">
          <a:avLst/>
        </a:prstGeom>
      </xdr:spPr>
    </xdr:pic>
    <xdr:clientData/>
  </xdr:twoCellAnchor>
  <xdr:twoCellAnchor editAs="oneCell">
    <xdr:from>
      <xdr:col>1</xdr:col>
      <xdr:colOff>25400</xdr:colOff>
      <xdr:row>124</xdr:row>
      <xdr:rowOff>25400</xdr:rowOff>
    </xdr:from>
    <xdr:to>
      <xdr:col>1</xdr:col>
      <xdr:colOff>604519</xdr:colOff>
      <xdr:row>124</xdr:row>
      <xdr:rowOff>406400</xdr:rowOff>
    </xdr:to>
    <xdr:pic>
      <xdr:nvPicPr>
        <xdr:cNvPr id="196" name="Subgraph-RobVesse" descr="RobVesse.jpg"/>
        <xdr:cNvPicPr>
          <a:picLocks/>
        </xdr:cNvPicPr>
      </xdr:nvPicPr>
      <xdr:blipFill>
        <a:blip xmlns:r="http://schemas.openxmlformats.org/officeDocument/2006/relationships" r:embed="rId171" cstate="print"/>
        <a:stretch>
          <a:fillRect/>
        </a:stretch>
      </xdr:blipFill>
      <xdr:spPr>
        <a:xfrm>
          <a:off x="27251660" y="83388200"/>
          <a:ext cx="579119" cy="381000"/>
        </a:xfrm>
        <a:prstGeom prst="rect">
          <a:avLst/>
        </a:prstGeom>
      </xdr:spPr>
    </xdr:pic>
    <xdr:clientData/>
  </xdr:twoCellAnchor>
  <xdr:twoCellAnchor editAs="oneCell">
    <xdr:from>
      <xdr:col>1</xdr:col>
      <xdr:colOff>25400</xdr:colOff>
      <xdr:row>65</xdr:row>
      <xdr:rowOff>25401</xdr:rowOff>
    </xdr:from>
    <xdr:to>
      <xdr:col>1</xdr:col>
      <xdr:colOff>604519</xdr:colOff>
      <xdr:row>65</xdr:row>
      <xdr:rowOff>406401</xdr:rowOff>
    </xdr:to>
    <xdr:pic>
      <xdr:nvPicPr>
        <xdr:cNvPr id="197" name="Subgraph-frankolken" descr="frankolken.jpg"/>
        <xdr:cNvPicPr>
          <a:picLocks/>
        </xdr:cNvPicPr>
      </xdr:nvPicPr>
      <xdr:blipFill>
        <a:blip xmlns:r="http://schemas.openxmlformats.org/officeDocument/2006/relationships" r:embed="rId172" cstate="print"/>
        <a:stretch>
          <a:fillRect/>
        </a:stretch>
      </xdr:blipFill>
      <xdr:spPr>
        <a:xfrm>
          <a:off x="27251660" y="83814921"/>
          <a:ext cx="579119" cy="381000"/>
        </a:xfrm>
        <a:prstGeom prst="rect">
          <a:avLst/>
        </a:prstGeom>
      </xdr:spPr>
    </xdr:pic>
    <xdr:clientData/>
  </xdr:twoCellAnchor>
  <xdr:twoCellAnchor editAs="oneCell">
    <xdr:from>
      <xdr:col>1</xdr:col>
      <xdr:colOff>25400</xdr:colOff>
      <xdr:row>275</xdr:row>
      <xdr:rowOff>25402</xdr:rowOff>
    </xdr:from>
    <xdr:to>
      <xdr:col>1</xdr:col>
      <xdr:colOff>604519</xdr:colOff>
      <xdr:row>275</xdr:row>
      <xdr:rowOff>406402</xdr:rowOff>
    </xdr:to>
    <xdr:pic>
      <xdr:nvPicPr>
        <xdr:cNvPr id="198" name="Subgraph-purpleinca" descr="purpleinca.jpg"/>
        <xdr:cNvPicPr>
          <a:picLocks/>
        </xdr:cNvPicPr>
      </xdr:nvPicPr>
      <xdr:blipFill>
        <a:blip xmlns:r="http://schemas.openxmlformats.org/officeDocument/2006/relationships" r:embed="rId173" cstate="print"/>
        <a:stretch>
          <a:fillRect/>
        </a:stretch>
      </xdr:blipFill>
      <xdr:spPr>
        <a:xfrm>
          <a:off x="27251660" y="84241642"/>
          <a:ext cx="579119" cy="381000"/>
        </a:xfrm>
        <a:prstGeom prst="rect">
          <a:avLst/>
        </a:prstGeom>
      </xdr:spPr>
    </xdr:pic>
    <xdr:clientData/>
  </xdr:twoCellAnchor>
  <xdr:twoCellAnchor editAs="oneCell">
    <xdr:from>
      <xdr:col>1</xdr:col>
      <xdr:colOff>25400</xdr:colOff>
      <xdr:row>113</xdr:row>
      <xdr:rowOff>25397</xdr:rowOff>
    </xdr:from>
    <xdr:to>
      <xdr:col>1</xdr:col>
      <xdr:colOff>604519</xdr:colOff>
      <xdr:row>113</xdr:row>
      <xdr:rowOff>406397</xdr:rowOff>
    </xdr:to>
    <xdr:pic>
      <xdr:nvPicPr>
        <xdr:cNvPr id="199" name="Subgraph-tadejtadej" descr="tadejtadej.jpg"/>
        <xdr:cNvPicPr>
          <a:picLocks/>
        </xdr:cNvPicPr>
      </xdr:nvPicPr>
      <xdr:blipFill>
        <a:blip xmlns:r="http://schemas.openxmlformats.org/officeDocument/2006/relationships" r:embed="rId174" cstate="print"/>
        <a:stretch>
          <a:fillRect/>
        </a:stretch>
      </xdr:blipFill>
      <xdr:spPr>
        <a:xfrm>
          <a:off x="27251660" y="84668357"/>
          <a:ext cx="579119" cy="381000"/>
        </a:xfrm>
        <a:prstGeom prst="rect">
          <a:avLst/>
        </a:prstGeom>
      </xdr:spPr>
    </xdr:pic>
    <xdr:clientData/>
  </xdr:twoCellAnchor>
  <xdr:twoCellAnchor editAs="oneCell">
    <xdr:from>
      <xdr:col>1</xdr:col>
      <xdr:colOff>25400</xdr:colOff>
      <xdr:row>309</xdr:row>
      <xdr:rowOff>25398</xdr:rowOff>
    </xdr:from>
    <xdr:to>
      <xdr:col>1</xdr:col>
      <xdr:colOff>604519</xdr:colOff>
      <xdr:row>309</xdr:row>
      <xdr:rowOff>406398</xdr:rowOff>
    </xdr:to>
    <xdr:pic>
      <xdr:nvPicPr>
        <xdr:cNvPr id="200" name="Subgraph-ladylaurian" descr="ladylaurian.jpg"/>
        <xdr:cNvPicPr>
          <a:picLocks/>
        </xdr:cNvPicPr>
      </xdr:nvPicPr>
      <xdr:blipFill>
        <a:blip xmlns:r="http://schemas.openxmlformats.org/officeDocument/2006/relationships" r:embed="rId175" cstate="print"/>
        <a:stretch>
          <a:fillRect/>
        </a:stretch>
      </xdr:blipFill>
      <xdr:spPr>
        <a:xfrm>
          <a:off x="27251660" y="85095078"/>
          <a:ext cx="579119" cy="381000"/>
        </a:xfrm>
        <a:prstGeom prst="rect">
          <a:avLst/>
        </a:prstGeom>
      </xdr:spPr>
    </xdr:pic>
    <xdr:clientData/>
  </xdr:twoCellAnchor>
  <xdr:twoCellAnchor editAs="oneCell">
    <xdr:from>
      <xdr:col>1</xdr:col>
      <xdr:colOff>25400</xdr:colOff>
      <xdr:row>227</xdr:row>
      <xdr:rowOff>25400</xdr:rowOff>
    </xdr:from>
    <xdr:to>
      <xdr:col>1</xdr:col>
      <xdr:colOff>604519</xdr:colOff>
      <xdr:row>227</xdr:row>
      <xdr:rowOff>406400</xdr:rowOff>
    </xdr:to>
    <xdr:pic>
      <xdr:nvPicPr>
        <xdr:cNvPr id="201" name="Subgraph-dbyler" descr="dbyler.jpg"/>
        <xdr:cNvPicPr>
          <a:picLocks/>
        </xdr:cNvPicPr>
      </xdr:nvPicPr>
      <xdr:blipFill>
        <a:blip xmlns:r="http://schemas.openxmlformats.org/officeDocument/2006/relationships" r:embed="rId176" cstate="print"/>
        <a:stretch>
          <a:fillRect/>
        </a:stretch>
      </xdr:blipFill>
      <xdr:spPr>
        <a:xfrm>
          <a:off x="27251660" y="85521800"/>
          <a:ext cx="579119" cy="381000"/>
        </a:xfrm>
        <a:prstGeom prst="rect">
          <a:avLst/>
        </a:prstGeom>
      </xdr:spPr>
    </xdr:pic>
    <xdr:clientData/>
  </xdr:twoCellAnchor>
  <xdr:twoCellAnchor editAs="oneCell">
    <xdr:from>
      <xdr:col>1</xdr:col>
      <xdr:colOff>25400</xdr:colOff>
      <xdr:row>359</xdr:row>
      <xdr:rowOff>25401</xdr:rowOff>
    </xdr:from>
    <xdr:to>
      <xdr:col>1</xdr:col>
      <xdr:colOff>604519</xdr:colOff>
      <xdr:row>359</xdr:row>
      <xdr:rowOff>406401</xdr:rowOff>
    </xdr:to>
    <xdr:pic>
      <xdr:nvPicPr>
        <xdr:cNvPr id="202" name="Subgraph-ohowell" descr="ohowell.jpg"/>
        <xdr:cNvPicPr>
          <a:picLocks/>
        </xdr:cNvPicPr>
      </xdr:nvPicPr>
      <xdr:blipFill>
        <a:blip xmlns:r="http://schemas.openxmlformats.org/officeDocument/2006/relationships" r:embed="rId1" cstate="print"/>
        <a:stretch>
          <a:fillRect/>
        </a:stretch>
      </xdr:blipFill>
      <xdr:spPr>
        <a:xfrm>
          <a:off x="27251660" y="85948521"/>
          <a:ext cx="579119" cy="381000"/>
        </a:xfrm>
        <a:prstGeom prst="rect">
          <a:avLst/>
        </a:prstGeom>
      </xdr:spPr>
    </xdr:pic>
    <xdr:clientData/>
  </xdr:twoCellAnchor>
  <xdr:twoCellAnchor editAs="oneCell">
    <xdr:from>
      <xdr:col>1</xdr:col>
      <xdr:colOff>25400</xdr:colOff>
      <xdr:row>360</xdr:row>
      <xdr:rowOff>25402</xdr:rowOff>
    </xdr:from>
    <xdr:to>
      <xdr:col>1</xdr:col>
      <xdr:colOff>604519</xdr:colOff>
      <xdr:row>360</xdr:row>
      <xdr:rowOff>406402</xdr:rowOff>
    </xdr:to>
    <xdr:pic>
      <xdr:nvPicPr>
        <xdr:cNvPr id="203" name="Subgraph-mtanzi" descr="mtanzi.jpg"/>
        <xdr:cNvPicPr>
          <a:picLocks/>
        </xdr:cNvPicPr>
      </xdr:nvPicPr>
      <xdr:blipFill>
        <a:blip xmlns:r="http://schemas.openxmlformats.org/officeDocument/2006/relationships" r:embed="rId177" cstate="print"/>
        <a:stretch>
          <a:fillRect/>
        </a:stretch>
      </xdr:blipFill>
      <xdr:spPr>
        <a:xfrm>
          <a:off x="27251660" y="86375242"/>
          <a:ext cx="579119" cy="381000"/>
        </a:xfrm>
        <a:prstGeom prst="rect">
          <a:avLst/>
        </a:prstGeom>
      </xdr:spPr>
    </xdr:pic>
    <xdr:clientData/>
  </xdr:twoCellAnchor>
  <xdr:twoCellAnchor editAs="oneCell">
    <xdr:from>
      <xdr:col>1</xdr:col>
      <xdr:colOff>25400</xdr:colOff>
      <xdr:row>228</xdr:row>
      <xdr:rowOff>25397</xdr:rowOff>
    </xdr:from>
    <xdr:to>
      <xdr:col>1</xdr:col>
      <xdr:colOff>604519</xdr:colOff>
      <xdr:row>228</xdr:row>
      <xdr:rowOff>406397</xdr:rowOff>
    </xdr:to>
    <xdr:pic>
      <xdr:nvPicPr>
        <xdr:cNvPr id="204" name="Subgraph-Hoenikker" descr="Hoenikker.jpg"/>
        <xdr:cNvPicPr>
          <a:picLocks/>
        </xdr:cNvPicPr>
      </xdr:nvPicPr>
      <xdr:blipFill>
        <a:blip xmlns:r="http://schemas.openxmlformats.org/officeDocument/2006/relationships" r:embed="rId178" cstate="print"/>
        <a:stretch>
          <a:fillRect/>
        </a:stretch>
      </xdr:blipFill>
      <xdr:spPr>
        <a:xfrm>
          <a:off x="27251660" y="86801957"/>
          <a:ext cx="579119" cy="381000"/>
        </a:xfrm>
        <a:prstGeom prst="rect">
          <a:avLst/>
        </a:prstGeom>
      </xdr:spPr>
    </xdr:pic>
    <xdr:clientData/>
  </xdr:twoCellAnchor>
  <xdr:twoCellAnchor editAs="oneCell">
    <xdr:from>
      <xdr:col>1</xdr:col>
      <xdr:colOff>25400</xdr:colOff>
      <xdr:row>361</xdr:row>
      <xdr:rowOff>25398</xdr:rowOff>
    </xdr:from>
    <xdr:to>
      <xdr:col>1</xdr:col>
      <xdr:colOff>604519</xdr:colOff>
      <xdr:row>361</xdr:row>
      <xdr:rowOff>406398</xdr:rowOff>
    </xdr:to>
    <xdr:pic>
      <xdr:nvPicPr>
        <xdr:cNvPr id="205" name="Subgraph-peterzarrella" descr="peterzarrella.jpg"/>
        <xdr:cNvPicPr>
          <a:picLocks/>
        </xdr:cNvPicPr>
      </xdr:nvPicPr>
      <xdr:blipFill>
        <a:blip xmlns:r="http://schemas.openxmlformats.org/officeDocument/2006/relationships" r:embed="rId1" cstate="print"/>
        <a:stretch>
          <a:fillRect/>
        </a:stretch>
      </xdr:blipFill>
      <xdr:spPr>
        <a:xfrm>
          <a:off x="27251660" y="87228678"/>
          <a:ext cx="579119" cy="381000"/>
        </a:xfrm>
        <a:prstGeom prst="rect">
          <a:avLst/>
        </a:prstGeom>
      </xdr:spPr>
    </xdr:pic>
    <xdr:clientData/>
  </xdr:twoCellAnchor>
  <xdr:twoCellAnchor editAs="oneCell">
    <xdr:from>
      <xdr:col>1</xdr:col>
      <xdr:colOff>25400</xdr:colOff>
      <xdr:row>362</xdr:row>
      <xdr:rowOff>25400</xdr:rowOff>
    </xdr:from>
    <xdr:to>
      <xdr:col>1</xdr:col>
      <xdr:colOff>604519</xdr:colOff>
      <xdr:row>362</xdr:row>
      <xdr:rowOff>406400</xdr:rowOff>
    </xdr:to>
    <xdr:pic>
      <xdr:nvPicPr>
        <xdr:cNvPr id="206" name="Subgraph-EversonLopes" descr="EversonLopes.jpg"/>
        <xdr:cNvPicPr>
          <a:picLocks/>
        </xdr:cNvPicPr>
      </xdr:nvPicPr>
      <xdr:blipFill>
        <a:blip xmlns:r="http://schemas.openxmlformats.org/officeDocument/2006/relationships" r:embed="rId14" cstate="print"/>
        <a:stretch>
          <a:fillRect/>
        </a:stretch>
      </xdr:blipFill>
      <xdr:spPr>
        <a:xfrm>
          <a:off x="27251660" y="87655400"/>
          <a:ext cx="579119" cy="381000"/>
        </a:xfrm>
        <a:prstGeom prst="rect">
          <a:avLst/>
        </a:prstGeom>
      </xdr:spPr>
    </xdr:pic>
    <xdr:clientData/>
  </xdr:twoCellAnchor>
  <xdr:twoCellAnchor editAs="oneCell">
    <xdr:from>
      <xdr:col>1</xdr:col>
      <xdr:colOff>25400</xdr:colOff>
      <xdr:row>287</xdr:row>
      <xdr:rowOff>25401</xdr:rowOff>
    </xdr:from>
    <xdr:to>
      <xdr:col>1</xdr:col>
      <xdr:colOff>604519</xdr:colOff>
      <xdr:row>287</xdr:row>
      <xdr:rowOff>406401</xdr:rowOff>
    </xdr:to>
    <xdr:pic>
      <xdr:nvPicPr>
        <xdr:cNvPr id="207" name="Subgraph-johndmitchell" descr="johndmitchell.jpg"/>
        <xdr:cNvPicPr>
          <a:picLocks/>
        </xdr:cNvPicPr>
      </xdr:nvPicPr>
      <xdr:blipFill>
        <a:blip xmlns:r="http://schemas.openxmlformats.org/officeDocument/2006/relationships" r:embed="rId179" cstate="print"/>
        <a:stretch>
          <a:fillRect/>
        </a:stretch>
      </xdr:blipFill>
      <xdr:spPr>
        <a:xfrm>
          <a:off x="27251660" y="88082121"/>
          <a:ext cx="579119" cy="381000"/>
        </a:xfrm>
        <a:prstGeom prst="rect">
          <a:avLst/>
        </a:prstGeom>
      </xdr:spPr>
    </xdr:pic>
    <xdr:clientData/>
  </xdr:twoCellAnchor>
  <xdr:twoCellAnchor editAs="oneCell">
    <xdr:from>
      <xdr:col>1</xdr:col>
      <xdr:colOff>25400</xdr:colOff>
      <xdr:row>363</xdr:row>
      <xdr:rowOff>25402</xdr:rowOff>
    </xdr:from>
    <xdr:to>
      <xdr:col>1</xdr:col>
      <xdr:colOff>604519</xdr:colOff>
      <xdr:row>363</xdr:row>
      <xdr:rowOff>406402</xdr:rowOff>
    </xdr:to>
    <xdr:pic>
      <xdr:nvPicPr>
        <xdr:cNvPr id="208" name="Subgraph-bpfitzny" descr="bpfitzny.jpg"/>
        <xdr:cNvPicPr>
          <a:picLocks/>
        </xdr:cNvPicPr>
      </xdr:nvPicPr>
      <xdr:blipFill>
        <a:blip xmlns:r="http://schemas.openxmlformats.org/officeDocument/2006/relationships" r:embed="rId14" cstate="print"/>
        <a:stretch>
          <a:fillRect/>
        </a:stretch>
      </xdr:blipFill>
      <xdr:spPr>
        <a:xfrm>
          <a:off x="27251660" y="88508842"/>
          <a:ext cx="579119" cy="381000"/>
        </a:xfrm>
        <a:prstGeom prst="rect">
          <a:avLst/>
        </a:prstGeom>
      </xdr:spPr>
    </xdr:pic>
    <xdr:clientData/>
  </xdr:twoCellAnchor>
  <xdr:twoCellAnchor editAs="oneCell">
    <xdr:from>
      <xdr:col>1</xdr:col>
      <xdr:colOff>25400</xdr:colOff>
      <xdr:row>76</xdr:row>
      <xdr:rowOff>25397</xdr:rowOff>
    </xdr:from>
    <xdr:to>
      <xdr:col>1</xdr:col>
      <xdr:colOff>604519</xdr:colOff>
      <xdr:row>76</xdr:row>
      <xdr:rowOff>406397</xdr:rowOff>
    </xdr:to>
    <xdr:pic>
      <xdr:nvPicPr>
        <xdr:cNvPr id="209" name="Subgraph-brooksbell" descr="brooksbell.jpg"/>
        <xdr:cNvPicPr>
          <a:picLocks/>
        </xdr:cNvPicPr>
      </xdr:nvPicPr>
      <xdr:blipFill>
        <a:blip xmlns:r="http://schemas.openxmlformats.org/officeDocument/2006/relationships" r:embed="rId180" cstate="print"/>
        <a:stretch>
          <a:fillRect/>
        </a:stretch>
      </xdr:blipFill>
      <xdr:spPr>
        <a:xfrm>
          <a:off x="27251660" y="88935557"/>
          <a:ext cx="579119" cy="381000"/>
        </a:xfrm>
        <a:prstGeom prst="rect">
          <a:avLst/>
        </a:prstGeom>
      </xdr:spPr>
    </xdr:pic>
    <xdr:clientData/>
  </xdr:twoCellAnchor>
  <xdr:twoCellAnchor editAs="oneCell">
    <xdr:from>
      <xdr:col>1</xdr:col>
      <xdr:colOff>25400</xdr:colOff>
      <xdr:row>364</xdr:row>
      <xdr:rowOff>25398</xdr:rowOff>
    </xdr:from>
    <xdr:to>
      <xdr:col>1</xdr:col>
      <xdr:colOff>604519</xdr:colOff>
      <xdr:row>364</xdr:row>
      <xdr:rowOff>406398</xdr:rowOff>
    </xdr:to>
    <xdr:pic>
      <xdr:nvPicPr>
        <xdr:cNvPr id="210" name="Subgraph-sudharsan2020" descr="sudharsan2020.jpg"/>
        <xdr:cNvPicPr>
          <a:picLocks/>
        </xdr:cNvPicPr>
      </xdr:nvPicPr>
      <xdr:blipFill>
        <a:blip xmlns:r="http://schemas.openxmlformats.org/officeDocument/2006/relationships" r:embed="rId1" cstate="print"/>
        <a:stretch>
          <a:fillRect/>
        </a:stretch>
      </xdr:blipFill>
      <xdr:spPr>
        <a:xfrm>
          <a:off x="27251660" y="89362278"/>
          <a:ext cx="579119" cy="381000"/>
        </a:xfrm>
        <a:prstGeom prst="rect">
          <a:avLst/>
        </a:prstGeom>
      </xdr:spPr>
    </xdr:pic>
    <xdr:clientData/>
  </xdr:twoCellAnchor>
  <xdr:twoCellAnchor editAs="oneCell">
    <xdr:from>
      <xdr:col>1</xdr:col>
      <xdr:colOff>25400</xdr:colOff>
      <xdr:row>165</xdr:row>
      <xdr:rowOff>25400</xdr:rowOff>
    </xdr:from>
    <xdr:to>
      <xdr:col>1</xdr:col>
      <xdr:colOff>604519</xdr:colOff>
      <xdr:row>165</xdr:row>
      <xdr:rowOff>406400</xdr:rowOff>
    </xdr:to>
    <xdr:pic>
      <xdr:nvPicPr>
        <xdr:cNvPr id="211" name="Subgraph-xlvector" descr="xlvector.jpg"/>
        <xdr:cNvPicPr>
          <a:picLocks/>
        </xdr:cNvPicPr>
      </xdr:nvPicPr>
      <xdr:blipFill>
        <a:blip xmlns:r="http://schemas.openxmlformats.org/officeDocument/2006/relationships" r:embed="rId181" cstate="print"/>
        <a:stretch>
          <a:fillRect/>
        </a:stretch>
      </xdr:blipFill>
      <xdr:spPr>
        <a:xfrm>
          <a:off x="27251660" y="89789000"/>
          <a:ext cx="579119" cy="381000"/>
        </a:xfrm>
        <a:prstGeom prst="rect">
          <a:avLst/>
        </a:prstGeom>
      </xdr:spPr>
    </xdr:pic>
    <xdr:clientData/>
  </xdr:twoCellAnchor>
  <xdr:twoCellAnchor editAs="oneCell">
    <xdr:from>
      <xdr:col>1</xdr:col>
      <xdr:colOff>25400</xdr:colOff>
      <xdr:row>266</xdr:row>
      <xdr:rowOff>25401</xdr:rowOff>
    </xdr:from>
    <xdr:to>
      <xdr:col>1</xdr:col>
      <xdr:colOff>604519</xdr:colOff>
      <xdr:row>266</xdr:row>
      <xdr:rowOff>406401</xdr:rowOff>
    </xdr:to>
    <xdr:pic>
      <xdr:nvPicPr>
        <xdr:cNvPr id="212" name="Subgraph-filiber" descr="filiber.jpg"/>
        <xdr:cNvPicPr>
          <a:picLocks/>
        </xdr:cNvPicPr>
      </xdr:nvPicPr>
      <xdr:blipFill>
        <a:blip xmlns:r="http://schemas.openxmlformats.org/officeDocument/2006/relationships" r:embed="rId182" cstate="print"/>
        <a:stretch>
          <a:fillRect/>
        </a:stretch>
      </xdr:blipFill>
      <xdr:spPr>
        <a:xfrm>
          <a:off x="27251660" y="90215721"/>
          <a:ext cx="579119" cy="381000"/>
        </a:xfrm>
        <a:prstGeom prst="rect">
          <a:avLst/>
        </a:prstGeom>
      </xdr:spPr>
    </xdr:pic>
    <xdr:clientData/>
  </xdr:twoCellAnchor>
  <xdr:twoCellAnchor editAs="oneCell">
    <xdr:from>
      <xdr:col>1</xdr:col>
      <xdr:colOff>25400</xdr:colOff>
      <xdr:row>180</xdr:row>
      <xdr:rowOff>25402</xdr:rowOff>
    </xdr:from>
    <xdr:to>
      <xdr:col>1</xdr:col>
      <xdr:colOff>604519</xdr:colOff>
      <xdr:row>180</xdr:row>
      <xdr:rowOff>406402</xdr:rowOff>
    </xdr:to>
    <xdr:pic>
      <xdr:nvPicPr>
        <xdr:cNvPr id="213" name="Subgraph-tomayac" descr="tomayac.jpg"/>
        <xdr:cNvPicPr>
          <a:picLocks/>
        </xdr:cNvPicPr>
      </xdr:nvPicPr>
      <xdr:blipFill>
        <a:blip xmlns:r="http://schemas.openxmlformats.org/officeDocument/2006/relationships" r:embed="rId183" cstate="print"/>
        <a:stretch>
          <a:fillRect/>
        </a:stretch>
      </xdr:blipFill>
      <xdr:spPr>
        <a:xfrm>
          <a:off x="27251660" y="90642442"/>
          <a:ext cx="579119" cy="381000"/>
        </a:xfrm>
        <a:prstGeom prst="rect">
          <a:avLst/>
        </a:prstGeom>
      </xdr:spPr>
    </xdr:pic>
    <xdr:clientData/>
  </xdr:twoCellAnchor>
  <xdr:twoCellAnchor editAs="oneCell">
    <xdr:from>
      <xdr:col>1</xdr:col>
      <xdr:colOff>25400</xdr:colOff>
      <xdr:row>132</xdr:row>
      <xdr:rowOff>25397</xdr:rowOff>
    </xdr:from>
    <xdr:to>
      <xdr:col>1</xdr:col>
      <xdr:colOff>604519</xdr:colOff>
      <xdr:row>132</xdr:row>
      <xdr:rowOff>406397</xdr:rowOff>
    </xdr:to>
    <xdr:pic>
      <xdr:nvPicPr>
        <xdr:cNvPr id="214" name="Subgraph-jaymyers" descr="jaymyers.jpg"/>
        <xdr:cNvPicPr>
          <a:picLocks/>
        </xdr:cNvPicPr>
      </xdr:nvPicPr>
      <xdr:blipFill>
        <a:blip xmlns:r="http://schemas.openxmlformats.org/officeDocument/2006/relationships" r:embed="rId184" cstate="print"/>
        <a:stretch>
          <a:fillRect/>
        </a:stretch>
      </xdr:blipFill>
      <xdr:spPr>
        <a:xfrm>
          <a:off x="27251660" y="91069157"/>
          <a:ext cx="579119" cy="381000"/>
        </a:xfrm>
        <a:prstGeom prst="rect">
          <a:avLst/>
        </a:prstGeom>
      </xdr:spPr>
    </xdr:pic>
    <xdr:clientData/>
  </xdr:twoCellAnchor>
  <xdr:twoCellAnchor editAs="oneCell">
    <xdr:from>
      <xdr:col>1</xdr:col>
      <xdr:colOff>25400</xdr:colOff>
      <xdr:row>238</xdr:row>
      <xdr:rowOff>25398</xdr:rowOff>
    </xdr:from>
    <xdr:to>
      <xdr:col>1</xdr:col>
      <xdr:colOff>604519</xdr:colOff>
      <xdr:row>238</xdr:row>
      <xdr:rowOff>406398</xdr:rowOff>
    </xdr:to>
    <xdr:pic>
      <xdr:nvPicPr>
        <xdr:cNvPr id="215" name="Subgraph-gycheng" descr="gycheng.jpg"/>
        <xdr:cNvPicPr>
          <a:picLocks/>
        </xdr:cNvPicPr>
      </xdr:nvPicPr>
      <xdr:blipFill>
        <a:blip xmlns:r="http://schemas.openxmlformats.org/officeDocument/2006/relationships" r:embed="rId185" cstate="print"/>
        <a:stretch>
          <a:fillRect/>
        </a:stretch>
      </xdr:blipFill>
      <xdr:spPr>
        <a:xfrm>
          <a:off x="27251660" y="91495878"/>
          <a:ext cx="579119" cy="381000"/>
        </a:xfrm>
        <a:prstGeom prst="rect">
          <a:avLst/>
        </a:prstGeom>
      </xdr:spPr>
    </xdr:pic>
    <xdr:clientData/>
  </xdr:twoCellAnchor>
  <xdr:twoCellAnchor editAs="oneCell">
    <xdr:from>
      <xdr:col>1</xdr:col>
      <xdr:colOff>25400</xdr:colOff>
      <xdr:row>155</xdr:row>
      <xdr:rowOff>25400</xdr:rowOff>
    </xdr:from>
    <xdr:to>
      <xdr:col>1</xdr:col>
      <xdr:colOff>604519</xdr:colOff>
      <xdr:row>155</xdr:row>
      <xdr:rowOff>406400</xdr:rowOff>
    </xdr:to>
    <xdr:pic>
      <xdr:nvPicPr>
        <xdr:cNvPr id="216" name="Subgraph-sbourke" descr="sbourke.jpg"/>
        <xdr:cNvPicPr>
          <a:picLocks/>
        </xdr:cNvPicPr>
      </xdr:nvPicPr>
      <xdr:blipFill>
        <a:blip xmlns:r="http://schemas.openxmlformats.org/officeDocument/2006/relationships" r:embed="rId186" cstate="print"/>
        <a:stretch>
          <a:fillRect/>
        </a:stretch>
      </xdr:blipFill>
      <xdr:spPr>
        <a:xfrm>
          <a:off x="27251660" y="91922600"/>
          <a:ext cx="579119" cy="381000"/>
        </a:xfrm>
        <a:prstGeom prst="rect">
          <a:avLst/>
        </a:prstGeom>
      </xdr:spPr>
    </xdr:pic>
    <xdr:clientData/>
  </xdr:twoCellAnchor>
  <xdr:twoCellAnchor editAs="oneCell">
    <xdr:from>
      <xdr:col>1</xdr:col>
      <xdr:colOff>25400</xdr:colOff>
      <xdr:row>365</xdr:row>
      <xdr:rowOff>25401</xdr:rowOff>
    </xdr:from>
    <xdr:to>
      <xdr:col>1</xdr:col>
      <xdr:colOff>604519</xdr:colOff>
      <xdr:row>365</xdr:row>
      <xdr:rowOff>406401</xdr:rowOff>
    </xdr:to>
    <xdr:pic>
      <xdr:nvPicPr>
        <xdr:cNvPr id="217" name="Subgraph-mauricelabiche" descr="mauricelabiche.jpg"/>
        <xdr:cNvPicPr>
          <a:picLocks/>
        </xdr:cNvPicPr>
      </xdr:nvPicPr>
      <xdr:blipFill>
        <a:blip xmlns:r="http://schemas.openxmlformats.org/officeDocument/2006/relationships" r:embed="rId28" cstate="print"/>
        <a:stretch>
          <a:fillRect/>
        </a:stretch>
      </xdr:blipFill>
      <xdr:spPr>
        <a:xfrm>
          <a:off x="27251660" y="92349321"/>
          <a:ext cx="579119" cy="381000"/>
        </a:xfrm>
        <a:prstGeom prst="rect">
          <a:avLst/>
        </a:prstGeom>
      </xdr:spPr>
    </xdr:pic>
    <xdr:clientData/>
  </xdr:twoCellAnchor>
  <xdr:twoCellAnchor editAs="oneCell">
    <xdr:from>
      <xdr:col>1</xdr:col>
      <xdr:colOff>25400</xdr:colOff>
      <xdr:row>63</xdr:row>
      <xdr:rowOff>25402</xdr:rowOff>
    </xdr:from>
    <xdr:to>
      <xdr:col>1</xdr:col>
      <xdr:colOff>604519</xdr:colOff>
      <xdr:row>63</xdr:row>
      <xdr:rowOff>406402</xdr:rowOff>
    </xdr:to>
    <xdr:pic>
      <xdr:nvPicPr>
        <xdr:cNvPr id="218" name="Subgraph-ajbraun" descr="ajbraun.jpg"/>
        <xdr:cNvPicPr>
          <a:picLocks/>
        </xdr:cNvPicPr>
      </xdr:nvPicPr>
      <xdr:blipFill>
        <a:blip xmlns:r="http://schemas.openxmlformats.org/officeDocument/2006/relationships" r:embed="rId187" cstate="print"/>
        <a:stretch>
          <a:fillRect/>
        </a:stretch>
      </xdr:blipFill>
      <xdr:spPr>
        <a:xfrm>
          <a:off x="27251660" y="92776042"/>
          <a:ext cx="579119" cy="381000"/>
        </a:xfrm>
        <a:prstGeom prst="rect">
          <a:avLst/>
        </a:prstGeom>
      </xdr:spPr>
    </xdr:pic>
    <xdr:clientData/>
  </xdr:twoCellAnchor>
  <xdr:twoCellAnchor editAs="oneCell">
    <xdr:from>
      <xdr:col>1</xdr:col>
      <xdr:colOff>25400</xdr:colOff>
      <xdr:row>233</xdr:row>
      <xdr:rowOff>25397</xdr:rowOff>
    </xdr:from>
    <xdr:to>
      <xdr:col>1</xdr:col>
      <xdr:colOff>604519</xdr:colOff>
      <xdr:row>233</xdr:row>
      <xdr:rowOff>406397</xdr:rowOff>
    </xdr:to>
    <xdr:pic>
      <xdr:nvPicPr>
        <xdr:cNvPr id="219" name="Subgraph-rogerjenn" descr="rogerjenn.jpg"/>
        <xdr:cNvPicPr>
          <a:picLocks/>
        </xdr:cNvPicPr>
      </xdr:nvPicPr>
      <xdr:blipFill>
        <a:blip xmlns:r="http://schemas.openxmlformats.org/officeDocument/2006/relationships" r:embed="rId188" cstate="print"/>
        <a:stretch>
          <a:fillRect/>
        </a:stretch>
      </xdr:blipFill>
      <xdr:spPr>
        <a:xfrm>
          <a:off x="27251660" y="93202757"/>
          <a:ext cx="579119" cy="381000"/>
        </a:xfrm>
        <a:prstGeom prst="rect">
          <a:avLst/>
        </a:prstGeom>
      </xdr:spPr>
    </xdr:pic>
    <xdr:clientData/>
  </xdr:twoCellAnchor>
  <xdr:twoCellAnchor editAs="oneCell">
    <xdr:from>
      <xdr:col>1</xdr:col>
      <xdr:colOff>25400</xdr:colOff>
      <xdr:row>149</xdr:row>
      <xdr:rowOff>25398</xdr:rowOff>
    </xdr:from>
    <xdr:to>
      <xdr:col>1</xdr:col>
      <xdr:colOff>604519</xdr:colOff>
      <xdr:row>149</xdr:row>
      <xdr:rowOff>406398</xdr:rowOff>
    </xdr:to>
    <xdr:pic>
      <xdr:nvPicPr>
        <xdr:cNvPr id="220" name="Subgraph-mamund" descr="mamund.jpg"/>
        <xdr:cNvPicPr>
          <a:picLocks/>
        </xdr:cNvPicPr>
      </xdr:nvPicPr>
      <xdr:blipFill>
        <a:blip xmlns:r="http://schemas.openxmlformats.org/officeDocument/2006/relationships" r:embed="rId189" cstate="print"/>
        <a:stretch>
          <a:fillRect/>
        </a:stretch>
      </xdr:blipFill>
      <xdr:spPr>
        <a:xfrm>
          <a:off x="27251660" y="93629478"/>
          <a:ext cx="579119" cy="381000"/>
        </a:xfrm>
        <a:prstGeom prst="rect">
          <a:avLst/>
        </a:prstGeom>
      </xdr:spPr>
    </xdr:pic>
    <xdr:clientData/>
  </xdr:twoCellAnchor>
  <xdr:twoCellAnchor editAs="oneCell">
    <xdr:from>
      <xdr:col>1</xdr:col>
      <xdr:colOff>25400</xdr:colOff>
      <xdr:row>146</xdr:row>
      <xdr:rowOff>25400</xdr:rowOff>
    </xdr:from>
    <xdr:to>
      <xdr:col>1</xdr:col>
      <xdr:colOff>604519</xdr:colOff>
      <xdr:row>146</xdr:row>
      <xdr:rowOff>406400</xdr:rowOff>
    </xdr:to>
    <xdr:pic>
      <xdr:nvPicPr>
        <xdr:cNvPr id="221" name="Subgraph-mmmattos" descr="mmmattos.jpg"/>
        <xdr:cNvPicPr>
          <a:picLocks/>
        </xdr:cNvPicPr>
      </xdr:nvPicPr>
      <xdr:blipFill>
        <a:blip xmlns:r="http://schemas.openxmlformats.org/officeDocument/2006/relationships" r:embed="rId190" cstate="print"/>
        <a:stretch>
          <a:fillRect/>
        </a:stretch>
      </xdr:blipFill>
      <xdr:spPr>
        <a:xfrm>
          <a:off x="27251660" y="94056200"/>
          <a:ext cx="579119" cy="381000"/>
        </a:xfrm>
        <a:prstGeom prst="rect">
          <a:avLst/>
        </a:prstGeom>
      </xdr:spPr>
    </xdr:pic>
    <xdr:clientData/>
  </xdr:twoCellAnchor>
  <xdr:twoCellAnchor editAs="oneCell">
    <xdr:from>
      <xdr:col>1</xdr:col>
      <xdr:colOff>25400</xdr:colOff>
      <xdr:row>190</xdr:row>
      <xdr:rowOff>25401</xdr:rowOff>
    </xdr:from>
    <xdr:to>
      <xdr:col>1</xdr:col>
      <xdr:colOff>604519</xdr:colOff>
      <xdr:row>190</xdr:row>
      <xdr:rowOff>406401</xdr:rowOff>
    </xdr:to>
    <xdr:pic>
      <xdr:nvPicPr>
        <xdr:cNvPr id="222" name="Subgraph-heraldxchaos" descr="heraldxchaos.jpg"/>
        <xdr:cNvPicPr>
          <a:picLocks/>
        </xdr:cNvPicPr>
      </xdr:nvPicPr>
      <xdr:blipFill>
        <a:blip xmlns:r="http://schemas.openxmlformats.org/officeDocument/2006/relationships" r:embed="rId191" cstate="print"/>
        <a:stretch>
          <a:fillRect/>
        </a:stretch>
      </xdr:blipFill>
      <xdr:spPr>
        <a:xfrm>
          <a:off x="27251660" y="94482921"/>
          <a:ext cx="579119" cy="381000"/>
        </a:xfrm>
        <a:prstGeom prst="rect">
          <a:avLst/>
        </a:prstGeom>
      </xdr:spPr>
    </xdr:pic>
    <xdr:clientData/>
  </xdr:twoCellAnchor>
  <xdr:twoCellAnchor editAs="oneCell">
    <xdr:from>
      <xdr:col>1</xdr:col>
      <xdr:colOff>25400</xdr:colOff>
      <xdr:row>130</xdr:row>
      <xdr:rowOff>25402</xdr:rowOff>
    </xdr:from>
    <xdr:to>
      <xdr:col>1</xdr:col>
      <xdr:colOff>604519</xdr:colOff>
      <xdr:row>130</xdr:row>
      <xdr:rowOff>406402</xdr:rowOff>
    </xdr:to>
    <xdr:pic>
      <xdr:nvPicPr>
        <xdr:cNvPr id="223" name="Subgraph-daveman692" descr="daveman692.jpg"/>
        <xdr:cNvPicPr>
          <a:picLocks/>
        </xdr:cNvPicPr>
      </xdr:nvPicPr>
      <xdr:blipFill>
        <a:blip xmlns:r="http://schemas.openxmlformats.org/officeDocument/2006/relationships" r:embed="rId192" cstate="print"/>
        <a:stretch>
          <a:fillRect/>
        </a:stretch>
      </xdr:blipFill>
      <xdr:spPr>
        <a:xfrm>
          <a:off x="27251660" y="94909642"/>
          <a:ext cx="579119" cy="381000"/>
        </a:xfrm>
        <a:prstGeom prst="rect">
          <a:avLst/>
        </a:prstGeom>
      </xdr:spPr>
    </xdr:pic>
    <xdr:clientData/>
  </xdr:twoCellAnchor>
  <xdr:twoCellAnchor editAs="oneCell">
    <xdr:from>
      <xdr:col>1</xdr:col>
      <xdr:colOff>25400</xdr:colOff>
      <xdr:row>125</xdr:row>
      <xdr:rowOff>25397</xdr:rowOff>
    </xdr:from>
    <xdr:to>
      <xdr:col>1</xdr:col>
      <xdr:colOff>604519</xdr:colOff>
      <xdr:row>125</xdr:row>
      <xdr:rowOff>406397</xdr:rowOff>
    </xdr:to>
    <xdr:pic>
      <xdr:nvPicPr>
        <xdr:cNvPr id="224" name="Subgraph-webr3" descr="webr3.jpg"/>
        <xdr:cNvPicPr>
          <a:picLocks/>
        </xdr:cNvPicPr>
      </xdr:nvPicPr>
      <xdr:blipFill>
        <a:blip xmlns:r="http://schemas.openxmlformats.org/officeDocument/2006/relationships" r:embed="rId193" cstate="print"/>
        <a:stretch>
          <a:fillRect/>
        </a:stretch>
      </xdr:blipFill>
      <xdr:spPr>
        <a:xfrm>
          <a:off x="27251660" y="95336357"/>
          <a:ext cx="579119" cy="381000"/>
        </a:xfrm>
        <a:prstGeom prst="rect">
          <a:avLst/>
        </a:prstGeom>
      </xdr:spPr>
    </xdr:pic>
    <xdr:clientData/>
  </xdr:twoCellAnchor>
  <xdr:twoCellAnchor editAs="oneCell">
    <xdr:from>
      <xdr:col>1</xdr:col>
      <xdr:colOff>25400</xdr:colOff>
      <xdr:row>366</xdr:row>
      <xdr:rowOff>25398</xdr:rowOff>
    </xdr:from>
    <xdr:to>
      <xdr:col>1</xdr:col>
      <xdr:colOff>604519</xdr:colOff>
      <xdr:row>366</xdr:row>
      <xdr:rowOff>406398</xdr:rowOff>
    </xdr:to>
    <xdr:pic>
      <xdr:nvPicPr>
        <xdr:cNvPr id="225" name="Subgraph-antijosh" descr="antijosh.jpg"/>
        <xdr:cNvPicPr>
          <a:picLocks/>
        </xdr:cNvPicPr>
      </xdr:nvPicPr>
      <xdr:blipFill>
        <a:blip xmlns:r="http://schemas.openxmlformats.org/officeDocument/2006/relationships" r:embed="rId28" cstate="print"/>
        <a:stretch>
          <a:fillRect/>
        </a:stretch>
      </xdr:blipFill>
      <xdr:spPr>
        <a:xfrm>
          <a:off x="27251660" y="95763078"/>
          <a:ext cx="579119" cy="381000"/>
        </a:xfrm>
        <a:prstGeom prst="rect">
          <a:avLst/>
        </a:prstGeom>
      </xdr:spPr>
    </xdr:pic>
    <xdr:clientData/>
  </xdr:twoCellAnchor>
  <xdr:twoCellAnchor editAs="oneCell">
    <xdr:from>
      <xdr:col>1</xdr:col>
      <xdr:colOff>25400</xdr:colOff>
      <xdr:row>74</xdr:row>
      <xdr:rowOff>25400</xdr:rowOff>
    </xdr:from>
    <xdr:to>
      <xdr:col>1</xdr:col>
      <xdr:colOff>604519</xdr:colOff>
      <xdr:row>74</xdr:row>
      <xdr:rowOff>406400</xdr:rowOff>
    </xdr:to>
    <xdr:pic>
      <xdr:nvPicPr>
        <xdr:cNvPr id="226" name="Subgraph-joshsh" descr="joshsh.jpg"/>
        <xdr:cNvPicPr>
          <a:picLocks/>
        </xdr:cNvPicPr>
      </xdr:nvPicPr>
      <xdr:blipFill>
        <a:blip xmlns:r="http://schemas.openxmlformats.org/officeDocument/2006/relationships" r:embed="rId194" cstate="print"/>
        <a:stretch>
          <a:fillRect/>
        </a:stretch>
      </xdr:blipFill>
      <xdr:spPr>
        <a:xfrm>
          <a:off x="27251660" y="96189800"/>
          <a:ext cx="579119" cy="381000"/>
        </a:xfrm>
        <a:prstGeom prst="rect">
          <a:avLst/>
        </a:prstGeom>
      </xdr:spPr>
    </xdr:pic>
    <xdr:clientData/>
  </xdr:twoCellAnchor>
  <xdr:twoCellAnchor editAs="oneCell">
    <xdr:from>
      <xdr:col>1</xdr:col>
      <xdr:colOff>25400</xdr:colOff>
      <xdr:row>282</xdr:row>
      <xdr:rowOff>25401</xdr:rowOff>
    </xdr:from>
    <xdr:to>
      <xdr:col>1</xdr:col>
      <xdr:colOff>604519</xdr:colOff>
      <xdr:row>282</xdr:row>
      <xdr:rowOff>406401</xdr:rowOff>
    </xdr:to>
    <xdr:pic>
      <xdr:nvPicPr>
        <xdr:cNvPr id="227" name="Subgraph-h_guedea" descr="h_guedea.jpg"/>
        <xdr:cNvPicPr>
          <a:picLocks/>
        </xdr:cNvPicPr>
      </xdr:nvPicPr>
      <xdr:blipFill>
        <a:blip xmlns:r="http://schemas.openxmlformats.org/officeDocument/2006/relationships" r:embed="rId9" cstate="print"/>
        <a:stretch>
          <a:fillRect/>
        </a:stretch>
      </xdr:blipFill>
      <xdr:spPr>
        <a:xfrm>
          <a:off x="27251660" y="96616521"/>
          <a:ext cx="579119" cy="381000"/>
        </a:xfrm>
        <a:prstGeom prst="rect">
          <a:avLst/>
        </a:prstGeom>
      </xdr:spPr>
    </xdr:pic>
    <xdr:clientData/>
  </xdr:twoCellAnchor>
  <xdr:twoCellAnchor editAs="oneCell">
    <xdr:from>
      <xdr:col>1</xdr:col>
      <xdr:colOff>25400</xdr:colOff>
      <xdr:row>144</xdr:row>
      <xdr:rowOff>25402</xdr:rowOff>
    </xdr:from>
    <xdr:to>
      <xdr:col>1</xdr:col>
      <xdr:colOff>604519</xdr:colOff>
      <xdr:row>144</xdr:row>
      <xdr:rowOff>406402</xdr:rowOff>
    </xdr:to>
    <xdr:pic>
      <xdr:nvPicPr>
        <xdr:cNvPr id="228" name="Subgraph-aaranged" descr="aaranged.jpg"/>
        <xdr:cNvPicPr>
          <a:picLocks/>
        </xdr:cNvPicPr>
      </xdr:nvPicPr>
      <xdr:blipFill>
        <a:blip xmlns:r="http://schemas.openxmlformats.org/officeDocument/2006/relationships" r:embed="rId195" cstate="print"/>
        <a:stretch>
          <a:fillRect/>
        </a:stretch>
      </xdr:blipFill>
      <xdr:spPr>
        <a:xfrm>
          <a:off x="27251660" y="97043242"/>
          <a:ext cx="579119" cy="381000"/>
        </a:xfrm>
        <a:prstGeom prst="rect">
          <a:avLst/>
        </a:prstGeom>
      </xdr:spPr>
    </xdr:pic>
    <xdr:clientData/>
  </xdr:twoCellAnchor>
  <xdr:twoCellAnchor editAs="oneCell">
    <xdr:from>
      <xdr:col>1</xdr:col>
      <xdr:colOff>25400</xdr:colOff>
      <xdr:row>128</xdr:row>
      <xdr:rowOff>25397</xdr:rowOff>
    </xdr:from>
    <xdr:to>
      <xdr:col>1</xdr:col>
      <xdr:colOff>604519</xdr:colOff>
      <xdr:row>128</xdr:row>
      <xdr:rowOff>406397</xdr:rowOff>
    </xdr:to>
    <xdr:pic>
      <xdr:nvPicPr>
        <xdr:cNvPr id="229" name="Subgraph-olyerickson" descr="olyerickson.jpg"/>
        <xdr:cNvPicPr>
          <a:picLocks/>
        </xdr:cNvPicPr>
      </xdr:nvPicPr>
      <xdr:blipFill>
        <a:blip xmlns:r="http://schemas.openxmlformats.org/officeDocument/2006/relationships" r:embed="rId196" cstate="print"/>
        <a:stretch>
          <a:fillRect/>
        </a:stretch>
      </xdr:blipFill>
      <xdr:spPr>
        <a:xfrm>
          <a:off x="27251660" y="97469957"/>
          <a:ext cx="579119" cy="381000"/>
        </a:xfrm>
        <a:prstGeom prst="rect">
          <a:avLst/>
        </a:prstGeom>
      </xdr:spPr>
    </xdr:pic>
    <xdr:clientData/>
  </xdr:twoCellAnchor>
  <xdr:twoCellAnchor editAs="oneCell">
    <xdr:from>
      <xdr:col>1</xdr:col>
      <xdr:colOff>25400</xdr:colOff>
      <xdr:row>179</xdr:row>
      <xdr:rowOff>25398</xdr:rowOff>
    </xdr:from>
    <xdr:to>
      <xdr:col>1</xdr:col>
      <xdr:colOff>604519</xdr:colOff>
      <xdr:row>179</xdr:row>
      <xdr:rowOff>406398</xdr:rowOff>
    </xdr:to>
    <xdr:pic>
      <xdr:nvPicPr>
        <xdr:cNvPr id="230" name="Subgraph-marin_dimitrov" descr="marin_dimitrov.jpg"/>
        <xdr:cNvPicPr>
          <a:picLocks/>
        </xdr:cNvPicPr>
      </xdr:nvPicPr>
      <xdr:blipFill>
        <a:blip xmlns:r="http://schemas.openxmlformats.org/officeDocument/2006/relationships" r:embed="rId197" cstate="print"/>
        <a:stretch>
          <a:fillRect/>
        </a:stretch>
      </xdr:blipFill>
      <xdr:spPr>
        <a:xfrm>
          <a:off x="27251660" y="97896678"/>
          <a:ext cx="579119" cy="381000"/>
        </a:xfrm>
        <a:prstGeom prst="rect">
          <a:avLst/>
        </a:prstGeom>
      </xdr:spPr>
    </xdr:pic>
    <xdr:clientData/>
  </xdr:twoCellAnchor>
  <xdr:twoCellAnchor editAs="oneCell">
    <xdr:from>
      <xdr:col>1</xdr:col>
      <xdr:colOff>25400</xdr:colOff>
      <xdr:row>260</xdr:row>
      <xdr:rowOff>25400</xdr:rowOff>
    </xdr:from>
    <xdr:to>
      <xdr:col>1</xdr:col>
      <xdr:colOff>604519</xdr:colOff>
      <xdr:row>260</xdr:row>
      <xdr:rowOff>406400</xdr:rowOff>
    </xdr:to>
    <xdr:pic>
      <xdr:nvPicPr>
        <xdr:cNvPr id="231" name="Subgraph-donturn" descr="donturn.jpg"/>
        <xdr:cNvPicPr>
          <a:picLocks/>
        </xdr:cNvPicPr>
      </xdr:nvPicPr>
      <xdr:blipFill>
        <a:blip xmlns:r="http://schemas.openxmlformats.org/officeDocument/2006/relationships" r:embed="rId198" cstate="print"/>
        <a:stretch>
          <a:fillRect/>
        </a:stretch>
      </xdr:blipFill>
      <xdr:spPr>
        <a:xfrm>
          <a:off x="27251660" y="98323400"/>
          <a:ext cx="579119" cy="381000"/>
        </a:xfrm>
        <a:prstGeom prst="rect">
          <a:avLst/>
        </a:prstGeom>
      </xdr:spPr>
    </xdr:pic>
    <xdr:clientData/>
  </xdr:twoCellAnchor>
  <xdr:twoCellAnchor editAs="oneCell">
    <xdr:from>
      <xdr:col>1</xdr:col>
      <xdr:colOff>25400</xdr:colOff>
      <xdr:row>131</xdr:row>
      <xdr:rowOff>25401</xdr:rowOff>
    </xdr:from>
    <xdr:to>
      <xdr:col>1</xdr:col>
      <xdr:colOff>604519</xdr:colOff>
      <xdr:row>131</xdr:row>
      <xdr:rowOff>406401</xdr:rowOff>
    </xdr:to>
    <xdr:pic>
      <xdr:nvPicPr>
        <xdr:cNvPr id="232" name="Subgraph-jerepick" descr="jerepick.jpg"/>
        <xdr:cNvPicPr>
          <a:picLocks/>
        </xdr:cNvPicPr>
      </xdr:nvPicPr>
      <xdr:blipFill>
        <a:blip xmlns:r="http://schemas.openxmlformats.org/officeDocument/2006/relationships" r:embed="rId199" cstate="print"/>
        <a:stretch>
          <a:fillRect/>
        </a:stretch>
      </xdr:blipFill>
      <xdr:spPr>
        <a:xfrm>
          <a:off x="27251660" y="98750121"/>
          <a:ext cx="579119" cy="381000"/>
        </a:xfrm>
        <a:prstGeom prst="rect">
          <a:avLst/>
        </a:prstGeom>
      </xdr:spPr>
    </xdr:pic>
    <xdr:clientData/>
  </xdr:twoCellAnchor>
  <xdr:twoCellAnchor editAs="oneCell">
    <xdr:from>
      <xdr:col>1</xdr:col>
      <xdr:colOff>25400</xdr:colOff>
      <xdr:row>42</xdr:row>
      <xdr:rowOff>25402</xdr:rowOff>
    </xdr:from>
    <xdr:to>
      <xdr:col>1</xdr:col>
      <xdr:colOff>604519</xdr:colOff>
      <xdr:row>42</xdr:row>
      <xdr:rowOff>406402</xdr:rowOff>
    </xdr:to>
    <xdr:pic>
      <xdr:nvPicPr>
        <xdr:cNvPr id="233" name="Subgraph-christangrant" descr="christangrant.jpg"/>
        <xdr:cNvPicPr>
          <a:picLocks/>
        </xdr:cNvPicPr>
      </xdr:nvPicPr>
      <xdr:blipFill>
        <a:blip xmlns:r="http://schemas.openxmlformats.org/officeDocument/2006/relationships" r:embed="rId200" cstate="print"/>
        <a:stretch>
          <a:fillRect/>
        </a:stretch>
      </xdr:blipFill>
      <xdr:spPr>
        <a:xfrm>
          <a:off x="27251660" y="99176842"/>
          <a:ext cx="579119" cy="381000"/>
        </a:xfrm>
        <a:prstGeom prst="rect">
          <a:avLst/>
        </a:prstGeom>
      </xdr:spPr>
    </xdr:pic>
    <xdr:clientData/>
  </xdr:twoCellAnchor>
  <xdr:twoCellAnchor editAs="oneCell">
    <xdr:from>
      <xdr:col>1</xdr:col>
      <xdr:colOff>25400</xdr:colOff>
      <xdr:row>237</xdr:row>
      <xdr:rowOff>25397</xdr:rowOff>
    </xdr:from>
    <xdr:to>
      <xdr:col>1</xdr:col>
      <xdr:colOff>604519</xdr:colOff>
      <xdr:row>237</xdr:row>
      <xdr:rowOff>406397</xdr:rowOff>
    </xdr:to>
    <xdr:pic>
      <xdr:nvPicPr>
        <xdr:cNvPr id="234" name="Subgraph-hongliangjie" descr="hongliangjie.jpg"/>
        <xdr:cNvPicPr>
          <a:picLocks/>
        </xdr:cNvPicPr>
      </xdr:nvPicPr>
      <xdr:blipFill>
        <a:blip xmlns:r="http://schemas.openxmlformats.org/officeDocument/2006/relationships" r:embed="rId201" cstate="print"/>
        <a:stretch>
          <a:fillRect/>
        </a:stretch>
      </xdr:blipFill>
      <xdr:spPr>
        <a:xfrm>
          <a:off x="27251660" y="99603557"/>
          <a:ext cx="579119" cy="381000"/>
        </a:xfrm>
        <a:prstGeom prst="rect">
          <a:avLst/>
        </a:prstGeom>
      </xdr:spPr>
    </xdr:pic>
    <xdr:clientData/>
  </xdr:twoCellAnchor>
  <xdr:twoCellAnchor editAs="oneCell">
    <xdr:from>
      <xdr:col>1</xdr:col>
      <xdr:colOff>25400</xdr:colOff>
      <xdr:row>25</xdr:row>
      <xdr:rowOff>25398</xdr:rowOff>
    </xdr:from>
    <xdr:to>
      <xdr:col>1</xdr:col>
      <xdr:colOff>604519</xdr:colOff>
      <xdr:row>25</xdr:row>
      <xdr:rowOff>406398</xdr:rowOff>
    </xdr:to>
    <xdr:pic>
      <xdr:nvPicPr>
        <xdr:cNvPr id="235" name="Subgraph-gaedke" descr="gaedke.jpg"/>
        <xdr:cNvPicPr>
          <a:picLocks/>
        </xdr:cNvPicPr>
      </xdr:nvPicPr>
      <xdr:blipFill>
        <a:blip xmlns:r="http://schemas.openxmlformats.org/officeDocument/2006/relationships" r:embed="rId202" cstate="print"/>
        <a:stretch>
          <a:fillRect/>
        </a:stretch>
      </xdr:blipFill>
      <xdr:spPr>
        <a:xfrm>
          <a:off x="27251660" y="100030278"/>
          <a:ext cx="579119" cy="381000"/>
        </a:xfrm>
        <a:prstGeom prst="rect">
          <a:avLst/>
        </a:prstGeom>
      </xdr:spPr>
    </xdr:pic>
    <xdr:clientData/>
  </xdr:twoCellAnchor>
  <xdr:twoCellAnchor editAs="oneCell">
    <xdr:from>
      <xdr:col>1</xdr:col>
      <xdr:colOff>25400</xdr:colOff>
      <xdr:row>183</xdr:row>
      <xdr:rowOff>25400</xdr:rowOff>
    </xdr:from>
    <xdr:to>
      <xdr:col>1</xdr:col>
      <xdr:colOff>604519</xdr:colOff>
      <xdr:row>183</xdr:row>
      <xdr:rowOff>406400</xdr:rowOff>
    </xdr:to>
    <xdr:pic>
      <xdr:nvPicPr>
        <xdr:cNvPr id="236" name="Subgraph-kshameer" descr="kshameer.jpg"/>
        <xdr:cNvPicPr>
          <a:picLocks/>
        </xdr:cNvPicPr>
      </xdr:nvPicPr>
      <xdr:blipFill>
        <a:blip xmlns:r="http://schemas.openxmlformats.org/officeDocument/2006/relationships" r:embed="rId203" cstate="print"/>
        <a:stretch>
          <a:fillRect/>
        </a:stretch>
      </xdr:blipFill>
      <xdr:spPr>
        <a:xfrm>
          <a:off x="27251660" y="100457000"/>
          <a:ext cx="579119" cy="381000"/>
        </a:xfrm>
        <a:prstGeom prst="rect">
          <a:avLst/>
        </a:prstGeom>
      </xdr:spPr>
    </xdr:pic>
    <xdr:clientData/>
  </xdr:twoCellAnchor>
  <xdr:twoCellAnchor editAs="oneCell">
    <xdr:from>
      <xdr:col>1</xdr:col>
      <xdr:colOff>25400</xdr:colOff>
      <xdr:row>206</xdr:row>
      <xdr:rowOff>25401</xdr:rowOff>
    </xdr:from>
    <xdr:to>
      <xdr:col>1</xdr:col>
      <xdr:colOff>604519</xdr:colOff>
      <xdr:row>206</xdr:row>
      <xdr:rowOff>406401</xdr:rowOff>
    </xdr:to>
    <xdr:pic>
      <xdr:nvPicPr>
        <xdr:cNvPr id="237" name="Subgraph-fuzzzycom" descr="fuzzzycom.jpg"/>
        <xdr:cNvPicPr>
          <a:picLocks/>
        </xdr:cNvPicPr>
      </xdr:nvPicPr>
      <xdr:blipFill>
        <a:blip xmlns:r="http://schemas.openxmlformats.org/officeDocument/2006/relationships" r:embed="rId204" cstate="print"/>
        <a:stretch>
          <a:fillRect/>
        </a:stretch>
      </xdr:blipFill>
      <xdr:spPr>
        <a:xfrm>
          <a:off x="27251660" y="100883721"/>
          <a:ext cx="579119" cy="381000"/>
        </a:xfrm>
        <a:prstGeom prst="rect">
          <a:avLst/>
        </a:prstGeom>
      </xdr:spPr>
    </xdr:pic>
    <xdr:clientData/>
  </xdr:twoCellAnchor>
  <xdr:twoCellAnchor editAs="oneCell">
    <xdr:from>
      <xdr:col>1</xdr:col>
      <xdr:colOff>25400</xdr:colOff>
      <xdr:row>142</xdr:row>
      <xdr:rowOff>25402</xdr:rowOff>
    </xdr:from>
    <xdr:to>
      <xdr:col>1</xdr:col>
      <xdr:colOff>604519</xdr:colOff>
      <xdr:row>142</xdr:row>
      <xdr:rowOff>406402</xdr:rowOff>
    </xdr:to>
    <xdr:pic>
      <xdr:nvPicPr>
        <xdr:cNvPr id="238" name="Subgraph-vrandezo" descr="vrandezo.jpg"/>
        <xdr:cNvPicPr>
          <a:picLocks/>
        </xdr:cNvPicPr>
      </xdr:nvPicPr>
      <xdr:blipFill>
        <a:blip xmlns:r="http://schemas.openxmlformats.org/officeDocument/2006/relationships" r:embed="rId205" cstate="print"/>
        <a:stretch>
          <a:fillRect/>
        </a:stretch>
      </xdr:blipFill>
      <xdr:spPr>
        <a:xfrm>
          <a:off x="27251660" y="101310442"/>
          <a:ext cx="579119" cy="381000"/>
        </a:xfrm>
        <a:prstGeom prst="rect">
          <a:avLst/>
        </a:prstGeom>
      </xdr:spPr>
    </xdr:pic>
    <xdr:clientData/>
  </xdr:twoCellAnchor>
  <xdr:twoCellAnchor editAs="oneCell">
    <xdr:from>
      <xdr:col>1</xdr:col>
      <xdr:colOff>25400</xdr:colOff>
      <xdr:row>55</xdr:row>
      <xdr:rowOff>25397</xdr:rowOff>
    </xdr:from>
    <xdr:to>
      <xdr:col>1</xdr:col>
      <xdr:colOff>604519</xdr:colOff>
      <xdr:row>55</xdr:row>
      <xdr:rowOff>406397</xdr:rowOff>
    </xdr:to>
    <xdr:pic>
      <xdr:nvPicPr>
        <xdr:cNvPr id="239" name="Subgraph-rtroncy" descr="rtroncy.jpg"/>
        <xdr:cNvPicPr>
          <a:picLocks/>
        </xdr:cNvPicPr>
      </xdr:nvPicPr>
      <xdr:blipFill>
        <a:blip xmlns:r="http://schemas.openxmlformats.org/officeDocument/2006/relationships" r:embed="rId206" cstate="print"/>
        <a:stretch>
          <a:fillRect/>
        </a:stretch>
      </xdr:blipFill>
      <xdr:spPr>
        <a:xfrm>
          <a:off x="27251660" y="101737157"/>
          <a:ext cx="579119" cy="381000"/>
        </a:xfrm>
        <a:prstGeom prst="rect">
          <a:avLst/>
        </a:prstGeom>
      </xdr:spPr>
    </xdr:pic>
    <xdr:clientData/>
  </xdr:twoCellAnchor>
  <xdr:twoCellAnchor editAs="oneCell">
    <xdr:from>
      <xdr:col>1</xdr:col>
      <xdr:colOff>25400</xdr:colOff>
      <xdr:row>255</xdr:row>
      <xdr:rowOff>25398</xdr:rowOff>
    </xdr:from>
    <xdr:to>
      <xdr:col>1</xdr:col>
      <xdr:colOff>604519</xdr:colOff>
      <xdr:row>255</xdr:row>
      <xdr:rowOff>406398</xdr:rowOff>
    </xdr:to>
    <xdr:pic>
      <xdr:nvPicPr>
        <xdr:cNvPr id="240" name="Subgraph-archana13" descr="archana13.jpg"/>
        <xdr:cNvPicPr>
          <a:picLocks/>
        </xdr:cNvPicPr>
      </xdr:nvPicPr>
      <xdr:blipFill>
        <a:blip xmlns:r="http://schemas.openxmlformats.org/officeDocument/2006/relationships" r:embed="rId207" cstate="print"/>
        <a:stretch>
          <a:fillRect/>
        </a:stretch>
      </xdr:blipFill>
      <xdr:spPr>
        <a:xfrm>
          <a:off x="27251660" y="102163878"/>
          <a:ext cx="579119" cy="381000"/>
        </a:xfrm>
        <a:prstGeom prst="rect">
          <a:avLst/>
        </a:prstGeom>
      </xdr:spPr>
    </xdr:pic>
    <xdr:clientData/>
  </xdr:twoCellAnchor>
  <xdr:twoCellAnchor editAs="oneCell">
    <xdr:from>
      <xdr:col>1</xdr:col>
      <xdr:colOff>25400</xdr:colOff>
      <xdr:row>75</xdr:row>
      <xdr:rowOff>25400</xdr:rowOff>
    </xdr:from>
    <xdr:to>
      <xdr:col>1</xdr:col>
      <xdr:colOff>604519</xdr:colOff>
      <xdr:row>75</xdr:row>
      <xdr:rowOff>406400</xdr:rowOff>
    </xdr:to>
    <xdr:pic>
      <xdr:nvPicPr>
        <xdr:cNvPr id="241" name="Subgraph-gcorrin" descr="gcorrin.jpg"/>
        <xdr:cNvPicPr>
          <a:picLocks/>
        </xdr:cNvPicPr>
      </xdr:nvPicPr>
      <xdr:blipFill>
        <a:blip xmlns:r="http://schemas.openxmlformats.org/officeDocument/2006/relationships" r:embed="rId208" cstate="print"/>
        <a:stretch>
          <a:fillRect/>
        </a:stretch>
      </xdr:blipFill>
      <xdr:spPr>
        <a:xfrm>
          <a:off x="27251660" y="102590600"/>
          <a:ext cx="579119" cy="381000"/>
        </a:xfrm>
        <a:prstGeom prst="rect">
          <a:avLst/>
        </a:prstGeom>
      </xdr:spPr>
    </xdr:pic>
    <xdr:clientData/>
  </xdr:twoCellAnchor>
  <xdr:twoCellAnchor editAs="oneCell">
    <xdr:from>
      <xdr:col>1</xdr:col>
      <xdr:colOff>25400</xdr:colOff>
      <xdr:row>367</xdr:row>
      <xdr:rowOff>25401</xdr:rowOff>
    </xdr:from>
    <xdr:to>
      <xdr:col>1</xdr:col>
      <xdr:colOff>604519</xdr:colOff>
      <xdr:row>367</xdr:row>
      <xdr:rowOff>406401</xdr:rowOff>
    </xdr:to>
    <xdr:pic>
      <xdr:nvPicPr>
        <xdr:cNvPr id="242" name="Subgraph-Les_Murphy" descr="Les_Murphy.jpg"/>
        <xdr:cNvPicPr>
          <a:picLocks/>
        </xdr:cNvPicPr>
      </xdr:nvPicPr>
      <xdr:blipFill>
        <a:blip xmlns:r="http://schemas.openxmlformats.org/officeDocument/2006/relationships" r:embed="rId209" cstate="print"/>
        <a:stretch>
          <a:fillRect/>
        </a:stretch>
      </xdr:blipFill>
      <xdr:spPr>
        <a:xfrm>
          <a:off x="27251660" y="103017321"/>
          <a:ext cx="579119" cy="381000"/>
        </a:xfrm>
        <a:prstGeom prst="rect">
          <a:avLst/>
        </a:prstGeom>
      </xdr:spPr>
    </xdr:pic>
    <xdr:clientData/>
  </xdr:twoCellAnchor>
  <xdr:twoCellAnchor editAs="oneCell">
    <xdr:from>
      <xdr:col>1</xdr:col>
      <xdr:colOff>25400</xdr:colOff>
      <xdr:row>81</xdr:row>
      <xdr:rowOff>25402</xdr:rowOff>
    </xdr:from>
    <xdr:to>
      <xdr:col>1</xdr:col>
      <xdr:colOff>604519</xdr:colOff>
      <xdr:row>81</xdr:row>
      <xdr:rowOff>406402</xdr:rowOff>
    </xdr:to>
    <xdr:pic>
      <xdr:nvPicPr>
        <xdr:cNvPr id="243" name="Subgraph-JamieXML" descr="JamieXML.jpg"/>
        <xdr:cNvPicPr>
          <a:picLocks/>
        </xdr:cNvPicPr>
      </xdr:nvPicPr>
      <xdr:blipFill>
        <a:blip xmlns:r="http://schemas.openxmlformats.org/officeDocument/2006/relationships" r:embed="rId210" cstate="print"/>
        <a:stretch>
          <a:fillRect/>
        </a:stretch>
      </xdr:blipFill>
      <xdr:spPr>
        <a:xfrm>
          <a:off x="27251660" y="103444042"/>
          <a:ext cx="579119" cy="381000"/>
        </a:xfrm>
        <a:prstGeom prst="rect">
          <a:avLst/>
        </a:prstGeom>
      </xdr:spPr>
    </xdr:pic>
    <xdr:clientData/>
  </xdr:twoCellAnchor>
  <xdr:twoCellAnchor editAs="oneCell">
    <xdr:from>
      <xdr:col>1</xdr:col>
      <xdr:colOff>25400</xdr:colOff>
      <xdr:row>368</xdr:row>
      <xdr:rowOff>25397</xdr:rowOff>
    </xdr:from>
    <xdr:to>
      <xdr:col>1</xdr:col>
      <xdr:colOff>604519</xdr:colOff>
      <xdr:row>368</xdr:row>
      <xdr:rowOff>406397</xdr:rowOff>
    </xdr:to>
    <xdr:pic>
      <xdr:nvPicPr>
        <xdr:cNvPr id="244" name="Subgraph-myditto" descr="myditto.jpg"/>
        <xdr:cNvPicPr>
          <a:picLocks/>
        </xdr:cNvPicPr>
      </xdr:nvPicPr>
      <xdr:blipFill>
        <a:blip xmlns:r="http://schemas.openxmlformats.org/officeDocument/2006/relationships" r:embed="rId211" cstate="print"/>
        <a:stretch>
          <a:fillRect/>
        </a:stretch>
      </xdr:blipFill>
      <xdr:spPr>
        <a:xfrm>
          <a:off x="27251660" y="103870757"/>
          <a:ext cx="579119" cy="381000"/>
        </a:xfrm>
        <a:prstGeom prst="rect">
          <a:avLst/>
        </a:prstGeom>
      </xdr:spPr>
    </xdr:pic>
    <xdr:clientData/>
  </xdr:twoCellAnchor>
  <xdr:twoCellAnchor editAs="oneCell">
    <xdr:from>
      <xdr:col>1</xdr:col>
      <xdr:colOff>25400</xdr:colOff>
      <xdr:row>116</xdr:row>
      <xdr:rowOff>25404</xdr:rowOff>
    </xdr:from>
    <xdr:to>
      <xdr:col>1</xdr:col>
      <xdr:colOff>604519</xdr:colOff>
      <xdr:row>116</xdr:row>
      <xdr:rowOff>406404</xdr:rowOff>
    </xdr:to>
    <xdr:pic>
      <xdr:nvPicPr>
        <xdr:cNvPr id="245" name="Subgraph-sbmoon" descr="sbmoon.jpg"/>
        <xdr:cNvPicPr>
          <a:picLocks/>
        </xdr:cNvPicPr>
      </xdr:nvPicPr>
      <xdr:blipFill>
        <a:blip xmlns:r="http://schemas.openxmlformats.org/officeDocument/2006/relationships" r:embed="rId212" cstate="print"/>
        <a:stretch>
          <a:fillRect/>
        </a:stretch>
      </xdr:blipFill>
      <xdr:spPr>
        <a:xfrm>
          <a:off x="27251660" y="104297484"/>
          <a:ext cx="579119" cy="381000"/>
        </a:xfrm>
        <a:prstGeom prst="rect">
          <a:avLst/>
        </a:prstGeom>
      </xdr:spPr>
    </xdr:pic>
    <xdr:clientData/>
  </xdr:twoCellAnchor>
  <xdr:twoCellAnchor editAs="oneCell">
    <xdr:from>
      <xdr:col>1</xdr:col>
      <xdr:colOff>25400</xdr:colOff>
      <xdr:row>45</xdr:row>
      <xdr:rowOff>25400</xdr:rowOff>
    </xdr:from>
    <xdr:to>
      <xdr:col>1</xdr:col>
      <xdr:colOff>604519</xdr:colOff>
      <xdr:row>45</xdr:row>
      <xdr:rowOff>406400</xdr:rowOff>
    </xdr:to>
    <xdr:pic>
      <xdr:nvPicPr>
        <xdr:cNvPr id="246" name="Subgraph-haewoon" descr="haewoon.jpg"/>
        <xdr:cNvPicPr>
          <a:picLocks/>
        </xdr:cNvPicPr>
      </xdr:nvPicPr>
      <xdr:blipFill>
        <a:blip xmlns:r="http://schemas.openxmlformats.org/officeDocument/2006/relationships" r:embed="rId213" cstate="print"/>
        <a:stretch>
          <a:fillRect/>
        </a:stretch>
      </xdr:blipFill>
      <xdr:spPr>
        <a:xfrm>
          <a:off x="27251660" y="104724200"/>
          <a:ext cx="579119" cy="381000"/>
        </a:xfrm>
        <a:prstGeom prst="rect">
          <a:avLst/>
        </a:prstGeom>
      </xdr:spPr>
    </xdr:pic>
    <xdr:clientData/>
  </xdr:twoCellAnchor>
  <xdr:twoCellAnchor editAs="oneCell">
    <xdr:from>
      <xdr:col>1</xdr:col>
      <xdr:colOff>25400</xdr:colOff>
      <xdr:row>369</xdr:row>
      <xdr:rowOff>25395</xdr:rowOff>
    </xdr:from>
    <xdr:to>
      <xdr:col>1</xdr:col>
      <xdr:colOff>604519</xdr:colOff>
      <xdr:row>369</xdr:row>
      <xdr:rowOff>406395</xdr:rowOff>
    </xdr:to>
    <xdr:pic>
      <xdr:nvPicPr>
        <xdr:cNvPr id="247" name="Subgraph-hansbos" descr="hansbos.jpg"/>
        <xdr:cNvPicPr>
          <a:picLocks/>
        </xdr:cNvPicPr>
      </xdr:nvPicPr>
      <xdr:blipFill>
        <a:blip xmlns:r="http://schemas.openxmlformats.org/officeDocument/2006/relationships" r:embed="rId214" cstate="print"/>
        <a:stretch>
          <a:fillRect/>
        </a:stretch>
      </xdr:blipFill>
      <xdr:spPr>
        <a:xfrm>
          <a:off x="27251660" y="105150915"/>
          <a:ext cx="579119" cy="381000"/>
        </a:xfrm>
        <a:prstGeom prst="rect">
          <a:avLst/>
        </a:prstGeom>
      </xdr:spPr>
    </xdr:pic>
    <xdr:clientData/>
  </xdr:twoCellAnchor>
  <xdr:twoCellAnchor editAs="oneCell">
    <xdr:from>
      <xdr:col>1</xdr:col>
      <xdr:colOff>25400</xdr:colOff>
      <xdr:row>370</xdr:row>
      <xdr:rowOff>25402</xdr:rowOff>
    </xdr:from>
    <xdr:to>
      <xdr:col>1</xdr:col>
      <xdr:colOff>604519</xdr:colOff>
      <xdr:row>370</xdr:row>
      <xdr:rowOff>406402</xdr:rowOff>
    </xdr:to>
    <xdr:pic>
      <xdr:nvPicPr>
        <xdr:cNvPr id="248" name="Subgraph-sergevs" descr="sergevs.jpg"/>
        <xdr:cNvPicPr>
          <a:picLocks/>
        </xdr:cNvPicPr>
      </xdr:nvPicPr>
      <xdr:blipFill>
        <a:blip xmlns:r="http://schemas.openxmlformats.org/officeDocument/2006/relationships" r:embed="rId215" cstate="print"/>
        <a:stretch>
          <a:fillRect/>
        </a:stretch>
      </xdr:blipFill>
      <xdr:spPr>
        <a:xfrm>
          <a:off x="27251660" y="105577642"/>
          <a:ext cx="579119" cy="381000"/>
        </a:xfrm>
        <a:prstGeom prst="rect">
          <a:avLst/>
        </a:prstGeom>
      </xdr:spPr>
    </xdr:pic>
    <xdr:clientData/>
  </xdr:twoCellAnchor>
  <xdr:twoCellAnchor editAs="oneCell">
    <xdr:from>
      <xdr:col>1</xdr:col>
      <xdr:colOff>25400</xdr:colOff>
      <xdr:row>256</xdr:row>
      <xdr:rowOff>25397</xdr:rowOff>
    </xdr:from>
    <xdr:to>
      <xdr:col>1</xdr:col>
      <xdr:colOff>604519</xdr:colOff>
      <xdr:row>256</xdr:row>
      <xdr:rowOff>406397</xdr:rowOff>
    </xdr:to>
    <xdr:pic>
      <xdr:nvPicPr>
        <xdr:cNvPr id="249" name="Subgraph-skry" descr="skry.jpg"/>
        <xdr:cNvPicPr>
          <a:picLocks/>
        </xdr:cNvPicPr>
      </xdr:nvPicPr>
      <xdr:blipFill>
        <a:blip xmlns:r="http://schemas.openxmlformats.org/officeDocument/2006/relationships" r:embed="rId216" cstate="print"/>
        <a:stretch>
          <a:fillRect/>
        </a:stretch>
      </xdr:blipFill>
      <xdr:spPr>
        <a:xfrm>
          <a:off x="27251660" y="106004357"/>
          <a:ext cx="579119" cy="381000"/>
        </a:xfrm>
        <a:prstGeom prst="rect">
          <a:avLst/>
        </a:prstGeom>
      </xdr:spPr>
    </xdr:pic>
    <xdr:clientData/>
  </xdr:twoCellAnchor>
  <xdr:twoCellAnchor editAs="oneCell">
    <xdr:from>
      <xdr:col>1</xdr:col>
      <xdr:colOff>25400</xdr:colOff>
      <xdr:row>371</xdr:row>
      <xdr:rowOff>25404</xdr:rowOff>
    </xdr:from>
    <xdr:to>
      <xdr:col>1</xdr:col>
      <xdr:colOff>604519</xdr:colOff>
      <xdr:row>371</xdr:row>
      <xdr:rowOff>406404</xdr:rowOff>
    </xdr:to>
    <xdr:pic>
      <xdr:nvPicPr>
        <xdr:cNvPr id="250" name="Subgraph-GovDiva" descr="GovDiva.jpg"/>
        <xdr:cNvPicPr>
          <a:picLocks/>
        </xdr:cNvPicPr>
      </xdr:nvPicPr>
      <xdr:blipFill>
        <a:blip xmlns:r="http://schemas.openxmlformats.org/officeDocument/2006/relationships" r:embed="rId217" cstate="print"/>
        <a:stretch>
          <a:fillRect/>
        </a:stretch>
      </xdr:blipFill>
      <xdr:spPr>
        <a:xfrm>
          <a:off x="27251660" y="106431084"/>
          <a:ext cx="579119" cy="381000"/>
        </a:xfrm>
        <a:prstGeom prst="rect">
          <a:avLst/>
        </a:prstGeom>
      </xdr:spPr>
    </xdr:pic>
    <xdr:clientData/>
  </xdr:twoCellAnchor>
  <xdr:twoCellAnchor editAs="oneCell">
    <xdr:from>
      <xdr:col>1</xdr:col>
      <xdr:colOff>25400</xdr:colOff>
      <xdr:row>283</xdr:row>
      <xdr:rowOff>25400</xdr:rowOff>
    </xdr:from>
    <xdr:to>
      <xdr:col>1</xdr:col>
      <xdr:colOff>604519</xdr:colOff>
      <xdr:row>283</xdr:row>
      <xdr:rowOff>406400</xdr:rowOff>
    </xdr:to>
    <xdr:pic>
      <xdr:nvPicPr>
        <xdr:cNvPr id="251" name="Subgraph-sagecram" descr="sagecram.jpg"/>
        <xdr:cNvPicPr>
          <a:picLocks/>
        </xdr:cNvPicPr>
      </xdr:nvPicPr>
      <xdr:blipFill>
        <a:blip xmlns:r="http://schemas.openxmlformats.org/officeDocument/2006/relationships" r:embed="rId218" cstate="print"/>
        <a:stretch>
          <a:fillRect/>
        </a:stretch>
      </xdr:blipFill>
      <xdr:spPr>
        <a:xfrm>
          <a:off x="27251660" y="106857800"/>
          <a:ext cx="579119" cy="381000"/>
        </a:xfrm>
        <a:prstGeom prst="rect">
          <a:avLst/>
        </a:prstGeom>
      </xdr:spPr>
    </xdr:pic>
    <xdr:clientData/>
  </xdr:twoCellAnchor>
  <xdr:twoCellAnchor editAs="oneCell">
    <xdr:from>
      <xdr:col>1</xdr:col>
      <xdr:colOff>25400</xdr:colOff>
      <xdr:row>302</xdr:row>
      <xdr:rowOff>25395</xdr:rowOff>
    </xdr:from>
    <xdr:to>
      <xdr:col>1</xdr:col>
      <xdr:colOff>604519</xdr:colOff>
      <xdr:row>302</xdr:row>
      <xdr:rowOff>406395</xdr:rowOff>
    </xdr:to>
    <xdr:pic>
      <xdr:nvPicPr>
        <xdr:cNvPr id="252" name="Subgraph-peterdcowan" descr="peterdcowan.jpg"/>
        <xdr:cNvPicPr>
          <a:picLocks/>
        </xdr:cNvPicPr>
      </xdr:nvPicPr>
      <xdr:blipFill>
        <a:blip xmlns:r="http://schemas.openxmlformats.org/officeDocument/2006/relationships" r:embed="rId219" cstate="print"/>
        <a:stretch>
          <a:fillRect/>
        </a:stretch>
      </xdr:blipFill>
      <xdr:spPr>
        <a:xfrm>
          <a:off x="27251660" y="107284515"/>
          <a:ext cx="579119" cy="381000"/>
        </a:xfrm>
        <a:prstGeom prst="rect">
          <a:avLst/>
        </a:prstGeom>
      </xdr:spPr>
    </xdr:pic>
    <xdr:clientData/>
  </xdr:twoCellAnchor>
  <xdr:twoCellAnchor editAs="oneCell">
    <xdr:from>
      <xdr:col>1</xdr:col>
      <xdr:colOff>25400</xdr:colOff>
      <xdr:row>148</xdr:row>
      <xdr:rowOff>25402</xdr:rowOff>
    </xdr:from>
    <xdr:to>
      <xdr:col>1</xdr:col>
      <xdr:colOff>604519</xdr:colOff>
      <xdr:row>148</xdr:row>
      <xdr:rowOff>406402</xdr:rowOff>
    </xdr:to>
    <xdr:pic>
      <xdr:nvPicPr>
        <xdr:cNvPr id="253" name="Subgraph-spydergrrl" descr="spydergrrl.jpg"/>
        <xdr:cNvPicPr>
          <a:picLocks/>
        </xdr:cNvPicPr>
      </xdr:nvPicPr>
      <xdr:blipFill>
        <a:blip xmlns:r="http://schemas.openxmlformats.org/officeDocument/2006/relationships" r:embed="rId220" cstate="print"/>
        <a:stretch>
          <a:fillRect/>
        </a:stretch>
      </xdr:blipFill>
      <xdr:spPr>
        <a:xfrm>
          <a:off x="27251660" y="107711242"/>
          <a:ext cx="579119" cy="381000"/>
        </a:xfrm>
        <a:prstGeom prst="rect">
          <a:avLst/>
        </a:prstGeom>
      </xdr:spPr>
    </xdr:pic>
    <xdr:clientData/>
  </xdr:twoCellAnchor>
  <xdr:twoCellAnchor editAs="oneCell">
    <xdr:from>
      <xdr:col>1</xdr:col>
      <xdr:colOff>25400</xdr:colOff>
      <xdr:row>117</xdr:row>
      <xdr:rowOff>25397</xdr:rowOff>
    </xdr:from>
    <xdr:to>
      <xdr:col>1</xdr:col>
      <xdr:colOff>604519</xdr:colOff>
      <xdr:row>117</xdr:row>
      <xdr:rowOff>406397</xdr:rowOff>
    </xdr:to>
    <xdr:pic>
      <xdr:nvPicPr>
        <xdr:cNvPr id="254" name="Subgraph-hmuehlburger" descr="hmuehlburger.jpg"/>
        <xdr:cNvPicPr>
          <a:picLocks/>
        </xdr:cNvPicPr>
      </xdr:nvPicPr>
      <xdr:blipFill>
        <a:blip xmlns:r="http://schemas.openxmlformats.org/officeDocument/2006/relationships" r:embed="rId221" cstate="print"/>
        <a:stretch>
          <a:fillRect/>
        </a:stretch>
      </xdr:blipFill>
      <xdr:spPr>
        <a:xfrm>
          <a:off x="27251660" y="108137957"/>
          <a:ext cx="579119" cy="381000"/>
        </a:xfrm>
        <a:prstGeom prst="rect">
          <a:avLst/>
        </a:prstGeom>
      </xdr:spPr>
    </xdr:pic>
    <xdr:clientData/>
  </xdr:twoCellAnchor>
  <xdr:twoCellAnchor editAs="oneCell">
    <xdr:from>
      <xdr:col>1</xdr:col>
      <xdr:colOff>25400</xdr:colOff>
      <xdr:row>38</xdr:row>
      <xdr:rowOff>25404</xdr:rowOff>
    </xdr:from>
    <xdr:to>
      <xdr:col>1</xdr:col>
      <xdr:colOff>604519</xdr:colOff>
      <xdr:row>38</xdr:row>
      <xdr:rowOff>406404</xdr:rowOff>
    </xdr:to>
    <xdr:pic>
      <xdr:nvPicPr>
        <xdr:cNvPr id="255" name="Subgraph-tksakaki" descr="tksakaki.jpg"/>
        <xdr:cNvPicPr>
          <a:picLocks/>
        </xdr:cNvPicPr>
      </xdr:nvPicPr>
      <xdr:blipFill>
        <a:blip xmlns:r="http://schemas.openxmlformats.org/officeDocument/2006/relationships" r:embed="rId222" cstate="print"/>
        <a:stretch>
          <a:fillRect/>
        </a:stretch>
      </xdr:blipFill>
      <xdr:spPr>
        <a:xfrm>
          <a:off x="27251660" y="108564684"/>
          <a:ext cx="579119" cy="381000"/>
        </a:xfrm>
        <a:prstGeom prst="rect">
          <a:avLst/>
        </a:prstGeom>
      </xdr:spPr>
    </xdr:pic>
    <xdr:clientData/>
  </xdr:twoCellAnchor>
  <xdr:twoCellAnchor editAs="oneCell">
    <xdr:from>
      <xdr:col>1</xdr:col>
      <xdr:colOff>25400</xdr:colOff>
      <xdr:row>203</xdr:row>
      <xdr:rowOff>25400</xdr:rowOff>
    </xdr:from>
    <xdr:to>
      <xdr:col>1</xdr:col>
      <xdr:colOff>604519</xdr:colOff>
      <xdr:row>203</xdr:row>
      <xdr:rowOff>406400</xdr:rowOff>
    </xdr:to>
    <xdr:pic>
      <xdr:nvPicPr>
        <xdr:cNvPr id="256" name="Subgraph-darrelmiller" descr="darrelmiller.jpg"/>
        <xdr:cNvPicPr>
          <a:picLocks/>
        </xdr:cNvPicPr>
      </xdr:nvPicPr>
      <xdr:blipFill>
        <a:blip xmlns:r="http://schemas.openxmlformats.org/officeDocument/2006/relationships" r:embed="rId223" cstate="print"/>
        <a:stretch>
          <a:fillRect/>
        </a:stretch>
      </xdr:blipFill>
      <xdr:spPr>
        <a:xfrm>
          <a:off x="27251660" y="108991400"/>
          <a:ext cx="579119" cy="381000"/>
        </a:xfrm>
        <a:prstGeom prst="rect">
          <a:avLst/>
        </a:prstGeom>
      </xdr:spPr>
    </xdr:pic>
    <xdr:clientData/>
  </xdr:twoCellAnchor>
  <xdr:twoCellAnchor editAs="oneCell">
    <xdr:from>
      <xdr:col>1</xdr:col>
      <xdr:colOff>25400</xdr:colOff>
      <xdr:row>251</xdr:row>
      <xdr:rowOff>25395</xdr:rowOff>
    </xdr:from>
    <xdr:to>
      <xdr:col>1</xdr:col>
      <xdr:colOff>604519</xdr:colOff>
      <xdr:row>251</xdr:row>
      <xdr:rowOff>406395</xdr:rowOff>
    </xdr:to>
    <xdr:pic>
      <xdr:nvPicPr>
        <xdr:cNvPr id="257" name="Subgraph-uskudarli" descr="uskudarli.jpg"/>
        <xdr:cNvPicPr>
          <a:picLocks/>
        </xdr:cNvPicPr>
      </xdr:nvPicPr>
      <xdr:blipFill>
        <a:blip xmlns:r="http://schemas.openxmlformats.org/officeDocument/2006/relationships" r:embed="rId224" cstate="print"/>
        <a:stretch>
          <a:fillRect/>
        </a:stretch>
      </xdr:blipFill>
      <xdr:spPr>
        <a:xfrm>
          <a:off x="27251660" y="109418115"/>
          <a:ext cx="579119" cy="381000"/>
        </a:xfrm>
        <a:prstGeom prst="rect">
          <a:avLst/>
        </a:prstGeom>
      </xdr:spPr>
    </xdr:pic>
    <xdr:clientData/>
  </xdr:twoCellAnchor>
  <xdr:twoCellAnchor editAs="oneCell">
    <xdr:from>
      <xdr:col>1</xdr:col>
      <xdr:colOff>25400</xdr:colOff>
      <xdr:row>372</xdr:row>
      <xdr:rowOff>25402</xdr:rowOff>
    </xdr:from>
    <xdr:to>
      <xdr:col>1</xdr:col>
      <xdr:colOff>604519</xdr:colOff>
      <xdr:row>372</xdr:row>
      <xdr:rowOff>406402</xdr:rowOff>
    </xdr:to>
    <xdr:pic>
      <xdr:nvPicPr>
        <xdr:cNvPr id="258" name="Subgraph-iskra2006" descr="iskra2006.jpg"/>
        <xdr:cNvPicPr>
          <a:picLocks/>
        </xdr:cNvPicPr>
      </xdr:nvPicPr>
      <xdr:blipFill>
        <a:blip xmlns:r="http://schemas.openxmlformats.org/officeDocument/2006/relationships" r:embed="rId225" cstate="print"/>
        <a:stretch>
          <a:fillRect/>
        </a:stretch>
      </xdr:blipFill>
      <xdr:spPr>
        <a:xfrm>
          <a:off x="27251660" y="109844842"/>
          <a:ext cx="579119" cy="381000"/>
        </a:xfrm>
        <a:prstGeom prst="rect">
          <a:avLst/>
        </a:prstGeom>
      </xdr:spPr>
    </xdr:pic>
    <xdr:clientData/>
  </xdr:twoCellAnchor>
  <xdr:twoCellAnchor editAs="oneCell">
    <xdr:from>
      <xdr:col>1</xdr:col>
      <xdr:colOff>25400</xdr:colOff>
      <xdr:row>373</xdr:row>
      <xdr:rowOff>25397</xdr:rowOff>
    </xdr:from>
    <xdr:to>
      <xdr:col>1</xdr:col>
      <xdr:colOff>604519</xdr:colOff>
      <xdr:row>373</xdr:row>
      <xdr:rowOff>406397</xdr:rowOff>
    </xdr:to>
    <xdr:pic>
      <xdr:nvPicPr>
        <xdr:cNvPr id="259" name="Subgraph-laserllama" descr="laserllama.jpg"/>
        <xdr:cNvPicPr>
          <a:picLocks/>
        </xdr:cNvPicPr>
      </xdr:nvPicPr>
      <xdr:blipFill>
        <a:blip xmlns:r="http://schemas.openxmlformats.org/officeDocument/2006/relationships" r:embed="rId128" cstate="print"/>
        <a:stretch>
          <a:fillRect/>
        </a:stretch>
      </xdr:blipFill>
      <xdr:spPr>
        <a:xfrm>
          <a:off x="27251660" y="110271557"/>
          <a:ext cx="579119" cy="381000"/>
        </a:xfrm>
        <a:prstGeom prst="rect">
          <a:avLst/>
        </a:prstGeom>
      </xdr:spPr>
    </xdr:pic>
    <xdr:clientData/>
  </xdr:twoCellAnchor>
  <xdr:twoCellAnchor editAs="oneCell">
    <xdr:from>
      <xdr:col>1</xdr:col>
      <xdr:colOff>25400</xdr:colOff>
      <xdr:row>374</xdr:row>
      <xdr:rowOff>25404</xdr:rowOff>
    </xdr:from>
    <xdr:to>
      <xdr:col>1</xdr:col>
      <xdr:colOff>604519</xdr:colOff>
      <xdr:row>374</xdr:row>
      <xdr:rowOff>406404</xdr:rowOff>
    </xdr:to>
    <xdr:pic>
      <xdr:nvPicPr>
        <xdr:cNvPr id="260" name="Subgraph-yujikosuga" descr="yujikosuga.jpg"/>
        <xdr:cNvPicPr>
          <a:picLocks/>
        </xdr:cNvPicPr>
      </xdr:nvPicPr>
      <xdr:blipFill>
        <a:blip xmlns:r="http://schemas.openxmlformats.org/officeDocument/2006/relationships" r:embed="rId226" cstate="print"/>
        <a:stretch>
          <a:fillRect/>
        </a:stretch>
      </xdr:blipFill>
      <xdr:spPr>
        <a:xfrm>
          <a:off x="27251660" y="110698284"/>
          <a:ext cx="579119" cy="381000"/>
        </a:xfrm>
        <a:prstGeom prst="rect">
          <a:avLst/>
        </a:prstGeom>
      </xdr:spPr>
    </xdr:pic>
    <xdr:clientData/>
  </xdr:twoCellAnchor>
  <xdr:twoCellAnchor editAs="oneCell">
    <xdr:from>
      <xdr:col>1</xdr:col>
      <xdr:colOff>25400</xdr:colOff>
      <xdr:row>294</xdr:row>
      <xdr:rowOff>25400</xdr:rowOff>
    </xdr:from>
    <xdr:to>
      <xdr:col>1</xdr:col>
      <xdr:colOff>604519</xdr:colOff>
      <xdr:row>294</xdr:row>
      <xdr:rowOff>406400</xdr:rowOff>
    </xdr:to>
    <xdr:pic>
      <xdr:nvPicPr>
        <xdr:cNvPr id="261" name="Subgraph-timse7" descr="timse7.jpg"/>
        <xdr:cNvPicPr>
          <a:picLocks/>
        </xdr:cNvPicPr>
      </xdr:nvPicPr>
      <xdr:blipFill>
        <a:blip xmlns:r="http://schemas.openxmlformats.org/officeDocument/2006/relationships" r:embed="rId227" cstate="print"/>
        <a:stretch>
          <a:fillRect/>
        </a:stretch>
      </xdr:blipFill>
      <xdr:spPr>
        <a:xfrm>
          <a:off x="27251660" y="111125000"/>
          <a:ext cx="579119" cy="381000"/>
        </a:xfrm>
        <a:prstGeom prst="rect">
          <a:avLst/>
        </a:prstGeom>
      </xdr:spPr>
    </xdr:pic>
    <xdr:clientData/>
  </xdr:twoCellAnchor>
  <xdr:twoCellAnchor editAs="oneCell">
    <xdr:from>
      <xdr:col>1</xdr:col>
      <xdr:colOff>25400</xdr:colOff>
      <xdr:row>273</xdr:row>
      <xdr:rowOff>25395</xdr:rowOff>
    </xdr:from>
    <xdr:to>
      <xdr:col>1</xdr:col>
      <xdr:colOff>604519</xdr:colOff>
      <xdr:row>273</xdr:row>
      <xdr:rowOff>406395</xdr:rowOff>
    </xdr:to>
    <xdr:pic>
      <xdr:nvPicPr>
        <xdr:cNvPr id="262" name="Subgraph-ComputerSociety" descr="ComputerSociety.jpg"/>
        <xdr:cNvPicPr>
          <a:picLocks/>
        </xdr:cNvPicPr>
      </xdr:nvPicPr>
      <xdr:blipFill>
        <a:blip xmlns:r="http://schemas.openxmlformats.org/officeDocument/2006/relationships" r:embed="rId228" cstate="print"/>
        <a:stretch>
          <a:fillRect/>
        </a:stretch>
      </xdr:blipFill>
      <xdr:spPr>
        <a:xfrm>
          <a:off x="27251660" y="111551715"/>
          <a:ext cx="579119" cy="381000"/>
        </a:xfrm>
        <a:prstGeom prst="rect">
          <a:avLst/>
        </a:prstGeom>
      </xdr:spPr>
    </xdr:pic>
    <xdr:clientData/>
  </xdr:twoCellAnchor>
  <xdr:twoCellAnchor editAs="oneCell">
    <xdr:from>
      <xdr:col>1</xdr:col>
      <xdr:colOff>25400</xdr:colOff>
      <xdr:row>191</xdr:row>
      <xdr:rowOff>25402</xdr:rowOff>
    </xdr:from>
    <xdr:to>
      <xdr:col>1</xdr:col>
      <xdr:colOff>604519</xdr:colOff>
      <xdr:row>191</xdr:row>
      <xdr:rowOff>406402</xdr:rowOff>
    </xdr:to>
    <xdr:pic>
      <xdr:nvPicPr>
        <xdr:cNvPr id="263" name="Subgraph-noyyy" descr="noyyy.jpg"/>
        <xdr:cNvPicPr>
          <a:picLocks/>
        </xdr:cNvPicPr>
      </xdr:nvPicPr>
      <xdr:blipFill>
        <a:blip xmlns:r="http://schemas.openxmlformats.org/officeDocument/2006/relationships" r:embed="rId229" cstate="print"/>
        <a:stretch>
          <a:fillRect/>
        </a:stretch>
      </xdr:blipFill>
      <xdr:spPr>
        <a:xfrm>
          <a:off x="27251660" y="111978442"/>
          <a:ext cx="579119" cy="381000"/>
        </a:xfrm>
        <a:prstGeom prst="rect">
          <a:avLst/>
        </a:prstGeom>
      </xdr:spPr>
    </xdr:pic>
    <xdr:clientData/>
  </xdr:twoCellAnchor>
  <xdr:twoCellAnchor editAs="oneCell">
    <xdr:from>
      <xdr:col>1</xdr:col>
      <xdr:colOff>25400</xdr:colOff>
      <xdr:row>375</xdr:row>
      <xdr:rowOff>25397</xdr:rowOff>
    </xdr:from>
    <xdr:to>
      <xdr:col>1</xdr:col>
      <xdr:colOff>604519</xdr:colOff>
      <xdr:row>375</xdr:row>
      <xdr:rowOff>406397</xdr:rowOff>
    </xdr:to>
    <xdr:pic>
      <xdr:nvPicPr>
        <xdr:cNvPr id="264" name="Subgraph-kunegis" descr="kunegis.jpg"/>
        <xdr:cNvPicPr>
          <a:picLocks/>
        </xdr:cNvPicPr>
      </xdr:nvPicPr>
      <xdr:blipFill>
        <a:blip xmlns:r="http://schemas.openxmlformats.org/officeDocument/2006/relationships" r:embed="rId230" cstate="print"/>
        <a:stretch>
          <a:fillRect/>
        </a:stretch>
      </xdr:blipFill>
      <xdr:spPr>
        <a:xfrm>
          <a:off x="27251660" y="112405157"/>
          <a:ext cx="579119" cy="381000"/>
        </a:xfrm>
        <a:prstGeom prst="rect">
          <a:avLst/>
        </a:prstGeom>
      </xdr:spPr>
    </xdr:pic>
    <xdr:clientData/>
  </xdr:twoCellAnchor>
  <xdr:twoCellAnchor editAs="oneCell">
    <xdr:from>
      <xdr:col>1</xdr:col>
      <xdr:colOff>25400</xdr:colOff>
      <xdr:row>376</xdr:row>
      <xdr:rowOff>25404</xdr:rowOff>
    </xdr:from>
    <xdr:to>
      <xdr:col>1</xdr:col>
      <xdr:colOff>604519</xdr:colOff>
      <xdr:row>376</xdr:row>
      <xdr:rowOff>406404</xdr:rowOff>
    </xdr:to>
    <xdr:pic>
      <xdr:nvPicPr>
        <xdr:cNvPr id="265" name="Subgraph-margism" descr="margism.jpg"/>
        <xdr:cNvPicPr>
          <a:picLocks/>
        </xdr:cNvPicPr>
      </xdr:nvPicPr>
      <xdr:blipFill>
        <a:blip xmlns:r="http://schemas.openxmlformats.org/officeDocument/2006/relationships" r:embed="rId231" cstate="print"/>
        <a:stretch>
          <a:fillRect/>
        </a:stretch>
      </xdr:blipFill>
      <xdr:spPr>
        <a:xfrm>
          <a:off x="27251660" y="112831884"/>
          <a:ext cx="579119" cy="381000"/>
        </a:xfrm>
        <a:prstGeom prst="rect">
          <a:avLst/>
        </a:prstGeom>
      </xdr:spPr>
    </xdr:pic>
    <xdr:clientData/>
  </xdr:twoCellAnchor>
  <xdr:twoCellAnchor editAs="oneCell">
    <xdr:from>
      <xdr:col>1</xdr:col>
      <xdr:colOff>25400</xdr:colOff>
      <xdr:row>134</xdr:row>
      <xdr:rowOff>25400</xdr:rowOff>
    </xdr:from>
    <xdr:to>
      <xdr:col>1</xdr:col>
      <xdr:colOff>604519</xdr:colOff>
      <xdr:row>134</xdr:row>
      <xdr:rowOff>406400</xdr:rowOff>
    </xdr:to>
    <xdr:pic>
      <xdr:nvPicPr>
        <xdr:cNvPr id="266" name="Subgraph-mojosd" descr="mojosd.jpg"/>
        <xdr:cNvPicPr>
          <a:picLocks/>
        </xdr:cNvPicPr>
      </xdr:nvPicPr>
      <xdr:blipFill>
        <a:blip xmlns:r="http://schemas.openxmlformats.org/officeDocument/2006/relationships" r:embed="rId232" cstate="print"/>
        <a:stretch>
          <a:fillRect/>
        </a:stretch>
      </xdr:blipFill>
      <xdr:spPr>
        <a:xfrm>
          <a:off x="27251660" y="113258600"/>
          <a:ext cx="579119" cy="381000"/>
        </a:xfrm>
        <a:prstGeom prst="rect">
          <a:avLst/>
        </a:prstGeom>
      </xdr:spPr>
    </xdr:pic>
    <xdr:clientData/>
  </xdr:twoCellAnchor>
  <xdr:twoCellAnchor editAs="oneCell">
    <xdr:from>
      <xdr:col>1</xdr:col>
      <xdr:colOff>25400</xdr:colOff>
      <xdr:row>259</xdr:row>
      <xdr:rowOff>25395</xdr:rowOff>
    </xdr:from>
    <xdr:to>
      <xdr:col>1</xdr:col>
      <xdr:colOff>604519</xdr:colOff>
      <xdr:row>259</xdr:row>
      <xdr:rowOff>406395</xdr:rowOff>
    </xdr:to>
    <xdr:pic>
      <xdr:nvPicPr>
        <xdr:cNvPr id="267" name="Subgraph-glemak" descr="glemak.jpg"/>
        <xdr:cNvPicPr>
          <a:picLocks/>
        </xdr:cNvPicPr>
      </xdr:nvPicPr>
      <xdr:blipFill>
        <a:blip xmlns:r="http://schemas.openxmlformats.org/officeDocument/2006/relationships" r:embed="rId233" cstate="print"/>
        <a:stretch>
          <a:fillRect/>
        </a:stretch>
      </xdr:blipFill>
      <xdr:spPr>
        <a:xfrm>
          <a:off x="27251660" y="113685315"/>
          <a:ext cx="579119" cy="381000"/>
        </a:xfrm>
        <a:prstGeom prst="rect">
          <a:avLst/>
        </a:prstGeom>
      </xdr:spPr>
    </xdr:pic>
    <xdr:clientData/>
  </xdr:twoCellAnchor>
  <xdr:twoCellAnchor editAs="oneCell">
    <xdr:from>
      <xdr:col>1</xdr:col>
      <xdr:colOff>25400</xdr:colOff>
      <xdr:row>176</xdr:row>
      <xdr:rowOff>25402</xdr:rowOff>
    </xdr:from>
    <xdr:to>
      <xdr:col>1</xdr:col>
      <xdr:colOff>604519</xdr:colOff>
      <xdr:row>176</xdr:row>
      <xdr:rowOff>406402</xdr:rowOff>
    </xdr:to>
    <xdr:pic>
      <xdr:nvPicPr>
        <xdr:cNvPr id="268" name="Subgraph-101Lounge" descr="101Lounge.jpg"/>
        <xdr:cNvPicPr>
          <a:picLocks/>
        </xdr:cNvPicPr>
      </xdr:nvPicPr>
      <xdr:blipFill>
        <a:blip xmlns:r="http://schemas.openxmlformats.org/officeDocument/2006/relationships" r:embed="rId234" cstate="print"/>
        <a:stretch>
          <a:fillRect/>
        </a:stretch>
      </xdr:blipFill>
      <xdr:spPr>
        <a:xfrm>
          <a:off x="27251660" y="114112042"/>
          <a:ext cx="579119" cy="381000"/>
        </a:xfrm>
        <a:prstGeom prst="rect">
          <a:avLst/>
        </a:prstGeom>
      </xdr:spPr>
    </xdr:pic>
    <xdr:clientData/>
  </xdr:twoCellAnchor>
  <xdr:twoCellAnchor editAs="oneCell">
    <xdr:from>
      <xdr:col>1</xdr:col>
      <xdr:colOff>25400</xdr:colOff>
      <xdr:row>44</xdr:row>
      <xdr:rowOff>25397</xdr:rowOff>
    </xdr:from>
    <xdr:to>
      <xdr:col>1</xdr:col>
      <xdr:colOff>604519</xdr:colOff>
      <xdr:row>44</xdr:row>
      <xdr:rowOff>406397</xdr:rowOff>
    </xdr:to>
    <xdr:pic>
      <xdr:nvPicPr>
        <xdr:cNvPr id="269" name="Subgraph-triout" descr="triout.jpg"/>
        <xdr:cNvPicPr>
          <a:picLocks/>
        </xdr:cNvPicPr>
      </xdr:nvPicPr>
      <xdr:blipFill>
        <a:blip xmlns:r="http://schemas.openxmlformats.org/officeDocument/2006/relationships" r:embed="rId235" cstate="print"/>
        <a:stretch>
          <a:fillRect/>
        </a:stretch>
      </xdr:blipFill>
      <xdr:spPr>
        <a:xfrm>
          <a:off x="27251660" y="114538757"/>
          <a:ext cx="579119" cy="381000"/>
        </a:xfrm>
        <a:prstGeom prst="rect">
          <a:avLst/>
        </a:prstGeom>
      </xdr:spPr>
    </xdr:pic>
    <xdr:clientData/>
  </xdr:twoCellAnchor>
  <xdr:twoCellAnchor editAs="oneCell">
    <xdr:from>
      <xdr:col>1</xdr:col>
      <xdr:colOff>25400</xdr:colOff>
      <xdr:row>377</xdr:row>
      <xdr:rowOff>25404</xdr:rowOff>
    </xdr:from>
    <xdr:to>
      <xdr:col>1</xdr:col>
      <xdr:colOff>604519</xdr:colOff>
      <xdr:row>377</xdr:row>
      <xdr:rowOff>406404</xdr:rowOff>
    </xdr:to>
    <xdr:pic>
      <xdr:nvPicPr>
        <xdr:cNvPr id="270" name="Subgraph-ricardoyorky" descr="ricardoyorky.jpg"/>
        <xdr:cNvPicPr>
          <a:picLocks/>
        </xdr:cNvPicPr>
      </xdr:nvPicPr>
      <xdr:blipFill>
        <a:blip xmlns:r="http://schemas.openxmlformats.org/officeDocument/2006/relationships" r:embed="rId236" cstate="print"/>
        <a:stretch>
          <a:fillRect/>
        </a:stretch>
      </xdr:blipFill>
      <xdr:spPr>
        <a:xfrm>
          <a:off x="27251660" y="114965484"/>
          <a:ext cx="579119" cy="381000"/>
        </a:xfrm>
        <a:prstGeom prst="rect">
          <a:avLst/>
        </a:prstGeom>
      </xdr:spPr>
    </xdr:pic>
    <xdr:clientData/>
  </xdr:twoCellAnchor>
  <xdr:twoCellAnchor editAs="oneCell">
    <xdr:from>
      <xdr:col>1</xdr:col>
      <xdr:colOff>25400</xdr:colOff>
      <xdr:row>140</xdr:row>
      <xdr:rowOff>25400</xdr:rowOff>
    </xdr:from>
    <xdr:to>
      <xdr:col>1</xdr:col>
      <xdr:colOff>604519</xdr:colOff>
      <xdr:row>140</xdr:row>
      <xdr:rowOff>406400</xdr:rowOff>
    </xdr:to>
    <xdr:pic>
      <xdr:nvPicPr>
        <xdr:cNvPr id="271" name="Subgraph-mzurko" descr="mzurko.jpg"/>
        <xdr:cNvPicPr>
          <a:picLocks/>
        </xdr:cNvPicPr>
      </xdr:nvPicPr>
      <xdr:blipFill>
        <a:blip xmlns:r="http://schemas.openxmlformats.org/officeDocument/2006/relationships" r:embed="rId237" cstate="print"/>
        <a:stretch>
          <a:fillRect/>
        </a:stretch>
      </xdr:blipFill>
      <xdr:spPr>
        <a:xfrm>
          <a:off x="27251660" y="115392200"/>
          <a:ext cx="579119" cy="381000"/>
        </a:xfrm>
        <a:prstGeom prst="rect">
          <a:avLst/>
        </a:prstGeom>
      </xdr:spPr>
    </xdr:pic>
    <xdr:clientData/>
  </xdr:twoCellAnchor>
  <xdr:twoCellAnchor editAs="oneCell">
    <xdr:from>
      <xdr:col>1</xdr:col>
      <xdr:colOff>25400</xdr:colOff>
      <xdr:row>59</xdr:row>
      <xdr:rowOff>25395</xdr:rowOff>
    </xdr:from>
    <xdr:to>
      <xdr:col>1</xdr:col>
      <xdr:colOff>604519</xdr:colOff>
      <xdr:row>59</xdr:row>
      <xdr:rowOff>406395</xdr:rowOff>
    </xdr:to>
    <xdr:pic>
      <xdr:nvPicPr>
        <xdr:cNvPr id="272" name="Subgraph-JANNAQ" descr="JANNAQ.jpg"/>
        <xdr:cNvPicPr>
          <a:picLocks/>
        </xdr:cNvPicPr>
      </xdr:nvPicPr>
      <xdr:blipFill>
        <a:blip xmlns:r="http://schemas.openxmlformats.org/officeDocument/2006/relationships" r:embed="rId238" cstate="print"/>
        <a:stretch>
          <a:fillRect/>
        </a:stretch>
      </xdr:blipFill>
      <xdr:spPr>
        <a:xfrm>
          <a:off x="27251660" y="115818915"/>
          <a:ext cx="579119" cy="381000"/>
        </a:xfrm>
        <a:prstGeom prst="rect">
          <a:avLst/>
        </a:prstGeom>
      </xdr:spPr>
    </xdr:pic>
    <xdr:clientData/>
  </xdr:twoCellAnchor>
  <xdr:twoCellAnchor editAs="oneCell">
    <xdr:from>
      <xdr:col>1</xdr:col>
      <xdr:colOff>25400</xdr:colOff>
      <xdr:row>162</xdr:row>
      <xdr:rowOff>25402</xdr:rowOff>
    </xdr:from>
    <xdr:to>
      <xdr:col>1</xdr:col>
      <xdr:colOff>604519</xdr:colOff>
      <xdr:row>162</xdr:row>
      <xdr:rowOff>406402</xdr:rowOff>
    </xdr:to>
    <xdr:pic>
      <xdr:nvPicPr>
        <xdr:cNvPr id="273" name="Subgraph-laroyo" descr="laroyo.jpg"/>
        <xdr:cNvPicPr>
          <a:picLocks/>
        </xdr:cNvPicPr>
      </xdr:nvPicPr>
      <xdr:blipFill>
        <a:blip xmlns:r="http://schemas.openxmlformats.org/officeDocument/2006/relationships" r:embed="rId239" cstate="print"/>
        <a:stretch>
          <a:fillRect/>
        </a:stretch>
      </xdr:blipFill>
      <xdr:spPr>
        <a:xfrm>
          <a:off x="27251660" y="116245642"/>
          <a:ext cx="579119" cy="381000"/>
        </a:xfrm>
        <a:prstGeom prst="rect">
          <a:avLst/>
        </a:prstGeom>
      </xdr:spPr>
    </xdr:pic>
    <xdr:clientData/>
  </xdr:twoCellAnchor>
  <xdr:twoCellAnchor editAs="oneCell">
    <xdr:from>
      <xdr:col>1</xdr:col>
      <xdr:colOff>25400</xdr:colOff>
      <xdr:row>181</xdr:row>
      <xdr:rowOff>25397</xdr:rowOff>
    </xdr:from>
    <xdr:to>
      <xdr:col>1</xdr:col>
      <xdr:colOff>604519</xdr:colOff>
      <xdr:row>181</xdr:row>
      <xdr:rowOff>406397</xdr:rowOff>
    </xdr:to>
    <xdr:pic>
      <xdr:nvPicPr>
        <xdr:cNvPr id="274" name="Subgraph-ciro" descr="ciro.jpg"/>
        <xdr:cNvPicPr>
          <a:picLocks/>
        </xdr:cNvPicPr>
      </xdr:nvPicPr>
      <xdr:blipFill>
        <a:blip xmlns:r="http://schemas.openxmlformats.org/officeDocument/2006/relationships" r:embed="rId240" cstate="print"/>
        <a:stretch>
          <a:fillRect/>
        </a:stretch>
      </xdr:blipFill>
      <xdr:spPr>
        <a:xfrm>
          <a:off x="27251660" y="116672357"/>
          <a:ext cx="579119" cy="381000"/>
        </a:xfrm>
        <a:prstGeom prst="rect">
          <a:avLst/>
        </a:prstGeom>
      </xdr:spPr>
    </xdr:pic>
    <xdr:clientData/>
  </xdr:twoCellAnchor>
  <xdr:twoCellAnchor editAs="oneCell">
    <xdr:from>
      <xdr:col>1</xdr:col>
      <xdr:colOff>25400</xdr:colOff>
      <xdr:row>103</xdr:row>
      <xdr:rowOff>25404</xdr:rowOff>
    </xdr:from>
    <xdr:to>
      <xdr:col>1</xdr:col>
      <xdr:colOff>604519</xdr:colOff>
      <xdr:row>103</xdr:row>
      <xdr:rowOff>406404</xdr:rowOff>
    </xdr:to>
    <xdr:pic>
      <xdr:nvPicPr>
        <xdr:cNvPr id="275" name="Subgraph-sandhawke" descr="sandhawke.jpg"/>
        <xdr:cNvPicPr>
          <a:picLocks/>
        </xdr:cNvPicPr>
      </xdr:nvPicPr>
      <xdr:blipFill>
        <a:blip xmlns:r="http://schemas.openxmlformats.org/officeDocument/2006/relationships" r:embed="rId241" cstate="print"/>
        <a:stretch>
          <a:fillRect/>
        </a:stretch>
      </xdr:blipFill>
      <xdr:spPr>
        <a:xfrm>
          <a:off x="27251660" y="117099084"/>
          <a:ext cx="579119" cy="381000"/>
        </a:xfrm>
        <a:prstGeom prst="rect">
          <a:avLst/>
        </a:prstGeom>
      </xdr:spPr>
    </xdr:pic>
    <xdr:clientData/>
  </xdr:twoCellAnchor>
  <xdr:twoCellAnchor editAs="oneCell">
    <xdr:from>
      <xdr:col>1</xdr:col>
      <xdr:colOff>25400</xdr:colOff>
      <xdr:row>107</xdr:row>
      <xdr:rowOff>25400</xdr:rowOff>
    </xdr:from>
    <xdr:to>
      <xdr:col>1</xdr:col>
      <xdr:colOff>604519</xdr:colOff>
      <xdr:row>107</xdr:row>
      <xdr:rowOff>406400</xdr:rowOff>
    </xdr:to>
    <xdr:pic>
      <xdr:nvPicPr>
        <xdr:cNvPr id="276" name="Subgraph-Dr_Black" descr="Dr_Black.jpg"/>
        <xdr:cNvPicPr>
          <a:picLocks/>
        </xdr:cNvPicPr>
      </xdr:nvPicPr>
      <xdr:blipFill>
        <a:blip xmlns:r="http://schemas.openxmlformats.org/officeDocument/2006/relationships" r:embed="rId242" cstate="print"/>
        <a:stretch>
          <a:fillRect/>
        </a:stretch>
      </xdr:blipFill>
      <xdr:spPr>
        <a:xfrm>
          <a:off x="27251660" y="117525800"/>
          <a:ext cx="579119" cy="381000"/>
        </a:xfrm>
        <a:prstGeom prst="rect">
          <a:avLst/>
        </a:prstGeom>
      </xdr:spPr>
    </xdr:pic>
    <xdr:clientData/>
  </xdr:twoCellAnchor>
  <xdr:twoCellAnchor editAs="oneCell">
    <xdr:from>
      <xdr:col>1</xdr:col>
      <xdr:colOff>25400</xdr:colOff>
      <xdr:row>242</xdr:row>
      <xdr:rowOff>25395</xdr:rowOff>
    </xdr:from>
    <xdr:to>
      <xdr:col>1</xdr:col>
      <xdr:colOff>604519</xdr:colOff>
      <xdr:row>242</xdr:row>
      <xdr:rowOff>406395</xdr:rowOff>
    </xdr:to>
    <xdr:pic>
      <xdr:nvPicPr>
        <xdr:cNvPr id="277" name="Subgraph-JuUm" descr="JuUm.jpg"/>
        <xdr:cNvPicPr>
          <a:picLocks/>
        </xdr:cNvPicPr>
      </xdr:nvPicPr>
      <xdr:blipFill>
        <a:blip xmlns:r="http://schemas.openxmlformats.org/officeDocument/2006/relationships" r:embed="rId243" cstate="print"/>
        <a:stretch>
          <a:fillRect/>
        </a:stretch>
      </xdr:blipFill>
      <xdr:spPr>
        <a:xfrm>
          <a:off x="27251660" y="117952515"/>
          <a:ext cx="579119" cy="381000"/>
        </a:xfrm>
        <a:prstGeom prst="rect">
          <a:avLst/>
        </a:prstGeom>
      </xdr:spPr>
    </xdr:pic>
    <xdr:clientData/>
  </xdr:twoCellAnchor>
  <xdr:twoCellAnchor editAs="oneCell">
    <xdr:from>
      <xdr:col>1</xdr:col>
      <xdr:colOff>25400</xdr:colOff>
      <xdr:row>246</xdr:row>
      <xdr:rowOff>25402</xdr:rowOff>
    </xdr:from>
    <xdr:to>
      <xdr:col>1</xdr:col>
      <xdr:colOff>604519</xdr:colOff>
      <xdr:row>246</xdr:row>
      <xdr:rowOff>406402</xdr:rowOff>
    </xdr:to>
    <xdr:pic>
      <xdr:nvPicPr>
        <xdr:cNvPr id="278" name="Subgraph-ogemarques" descr="ogemarques.jpg"/>
        <xdr:cNvPicPr>
          <a:picLocks/>
        </xdr:cNvPicPr>
      </xdr:nvPicPr>
      <xdr:blipFill>
        <a:blip xmlns:r="http://schemas.openxmlformats.org/officeDocument/2006/relationships" r:embed="rId244" cstate="print"/>
        <a:stretch>
          <a:fillRect/>
        </a:stretch>
      </xdr:blipFill>
      <xdr:spPr>
        <a:xfrm>
          <a:off x="27251660" y="118379242"/>
          <a:ext cx="579119" cy="381000"/>
        </a:xfrm>
        <a:prstGeom prst="rect">
          <a:avLst/>
        </a:prstGeom>
      </xdr:spPr>
    </xdr:pic>
    <xdr:clientData/>
  </xdr:twoCellAnchor>
  <xdr:twoCellAnchor editAs="oneCell">
    <xdr:from>
      <xdr:col>1</xdr:col>
      <xdr:colOff>25400</xdr:colOff>
      <xdr:row>257</xdr:row>
      <xdr:rowOff>25397</xdr:rowOff>
    </xdr:from>
    <xdr:to>
      <xdr:col>1</xdr:col>
      <xdr:colOff>604519</xdr:colOff>
      <xdr:row>257</xdr:row>
      <xdr:rowOff>406397</xdr:rowOff>
    </xdr:to>
    <xdr:pic>
      <xdr:nvPicPr>
        <xdr:cNvPr id="279" name="Subgraph-Kathleenodtug" descr="Kathleenodtug.jpg"/>
        <xdr:cNvPicPr>
          <a:picLocks/>
        </xdr:cNvPicPr>
      </xdr:nvPicPr>
      <xdr:blipFill>
        <a:blip xmlns:r="http://schemas.openxmlformats.org/officeDocument/2006/relationships" r:embed="rId245" cstate="print"/>
        <a:stretch>
          <a:fillRect/>
        </a:stretch>
      </xdr:blipFill>
      <xdr:spPr>
        <a:xfrm>
          <a:off x="27251660" y="118805957"/>
          <a:ext cx="579119" cy="381000"/>
        </a:xfrm>
        <a:prstGeom prst="rect">
          <a:avLst/>
        </a:prstGeom>
      </xdr:spPr>
    </xdr:pic>
    <xdr:clientData/>
  </xdr:twoCellAnchor>
  <xdr:twoCellAnchor editAs="oneCell">
    <xdr:from>
      <xdr:col>1</xdr:col>
      <xdr:colOff>25400</xdr:colOff>
      <xdr:row>217</xdr:row>
      <xdr:rowOff>25404</xdr:rowOff>
    </xdr:from>
    <xdr:to>
      <xdr:col>1</xdr:col>
      <xdr:colOff>604519</xdr:colOff>
      <xdr:row>217</xdr:row>
      <xdr:rowOff>406404</xdr:rowOff>
    </xdr:to>
    <xdr:pic>
      <xdr:nvPicPr>
        <xdr:cNvPr id="280" name="Subgraph-kimazoid" descr="kimazoid.jpg"/>
        <xdr:cNvPicPr>
          <a:picLocks/>
        </xdr:cNvPicPr>
      </xdr:nvPicPr>
      <xdr:blipFill>
        <a:blip xmlns:r="http://schemas.openxmlformats.org/officeDocument/2006/relationships" r:embed="rId246" cstate="print"/>
        <a:stretch>
          <a:fillRect/>
        </a:stretch>
      </xdr:blipFill>
      <xdr:spPr>
        <a:xfrm>
          <a:off x="27251660" y="119232684"/>
          <a:ext cx="579119" cy="381000"/>
        </a:xfrm>
        <a:prstGeom prst="rect">
          <a:avLst/>
        </a:prstGeom>
      </xdr:spPr>
    </xdr:pic>
    <xdr:clientData/>
  </xdr:twoCellAnchor>
  <xdr:twoCellAnchor editAs="oneCell">
    <xdr:from>
      <xdr:col>1</xdr:col>
      <xdr:colOff>25400</xdr:colOff>
      <xdr:row>220</xdr:row>
      <xdr:rowOff>25400</xdr:rowOff>
    </xdr:from>
    <xdr:to>
      <xdr:col>1</xdr:col>
      <xdr:colOff>604519</xdr:colOff>
      <xdr:row>220</xdr:row>
      <xdr:rowOff>406400</xdr:rowOff>
    </xdr:to>
    <xdr:pic>
      <xdr:nvPicPr>
        <xdr:cNvPr id="281" name="Subgraph-serdyukovp" descr="serdyukovp.jpg"/>
        <xdr:cNvPicPr>
          <a:picLocks/>
        </xdr:cNvPicPr>
      </xdr:nvPicPr>
      <xdr:blipFill>
        <a:blip xmlns:r="http://schemas.openxmlformats.org/officeDocument/2006/relationships" r:embed="rId247" cstate="print"/>
        <a:stretch>
          <a:fillRect/>
        </a:stretch>
      </xdr:blipFill>
      <xdr:spPr>
        <a:xfrm>
          <a:off x="27251660" y="119659400"/>
          <a:ext cx="579119" cy="381000"/>
        </a:xfrm>
        <a:prstGeom prst="rect">
          <a:avLst/>
        </a:prstGeom>
      </xdr:spPr>
    </xdr:pic>
    <xdr:clientData/>
  </xdr:twoCellAnchor>
  <xdr:twoCellAnchor editAs="oneCell">
    <xdr:from>
      <xdr:col>1</xdr:col>
      <xdr:colOff>25400</xdr:colOff>
      <xdr:row>216</xdr:row>
      <xdr:rowOff>25395</xdr:rowOff>
    </xdr:from>
    <xdr:to>
      <xdr:col>1</xdr:col>
      <xdr:colOff>604519</xdr:colOff>
      <xdr:row>216</xdr:row>
      <xdr:rowOff>406395</xdr:rowOff>
    </xdr:to>
    <xdr:pic>
      <xdr:nvPicPr>
        <xdr:cNvPr id="282" name="Subgraph-jeffrey_thomas" descr="jeffrey_thomas.jpg"/>
        <xdr:cNvPicPr>
          <a:picLocks/>
        </xdr:cNvPicPr>
      </xdr:nvPicPr>
      <xdr:blipFill>
        <a:blip xmlns:r="http://schemas.openxmlformats.org/officeDocument/2006/relationships" r:embed="rId248" cstate="print"/>
        <a:stretch>
          <a:fillRect/>
        </a:stretch>
      </xdr:blipFill>
      <xdr:spPr>
        <a:xfrm>
          <a:off x="27251660" y="120086115"/>
          <a:ext cx="579119" cy="381000"/>
        </a:xfrm>
        <a:prstGeom prst="rect">
          <a:avLst/>
        </a:prstGeom>
      </xdr:spPr>
    </xdr:pic>
    <xdr:clientData/>
  </xdr:twoCellAnchor>
  <xdr:twoCellAnchor editAs="oneCell">
    <xdr:from>
      <xdr:col>1</xdr:col>
      <xdr:colOff>25400</xdr:colOff>
      <xdr:row>378</xdr:row>
      <xdr:rowOff>25402</xdr:rowOff>
    </xdr:from>
    <xdr:to>
      <xdr:col>1</xdr:col>
      <xdr:colOff>604519</xdr:colOff>
      <xdr:row>378</xdr:row>
      <xdr:rowOff>406402</xdr:rowOff>
    </xdr:to>
    <xdr:pic>
      <xdr:nvPicPr>
        <xdr:cNvPr id="283" name="Subgraph-rodrygo_santos" descr="rodrygo_santos.jpg"/>
        <xdr:cNvPicPr>
          <a:picLocks/>
        </xdr:cNvPicPr>
      </xdr:nvPicPr>
      <xdr:blipFill>
        <a:blip xmlns:r="http://schemas.openxmlformats.org/officeDocument/2006/relationships" r:embed="rId249" cstate="print"/>
        <a:stretch>
          <a:fillRect/>
        </a:stretch>
      </xdr:blipFill>
      <xdr:spPr>
        <a:xfrm>
          <a:off x="27251660" y="120512842"/>
          <a:ext cx="579119" cy="381000"/>
        </a:xfrm>
        <a:prstGeom prst="rect">
          <a:avLst/>
        </a:prstGeom>
      </xdr:spPr>
    </xdr:pic>
    <xdr:clientData/>
  </xdr:twoCellAnchor>
  <xdr:twoCellAnchor editAs="oneCell">
    <xdr:from>
      <xdr:col>1</xdr:col>
      <xdr:colOff>25400</xdr:colOff>
      <xdr:row>23</xdr:row>
      <xdr:rowOff>25397</xdr:rowOff>
    </xdr:from>
    <xdr:to>
      <xdr:col>1</xdr:col>
      <xdr:colOff>604519</xdr:colOff>
      <xdr:row>23</xdr:row>
      <xdr:rowOff>406397</xdr:rowOff>
    </xdr:to>
    <xdr:pic>
      <xdr:nvPicPr>
        <xdr:cNvPr id="284" name="Subgraph-theRab" descr="theRab.jpg"/>
        <xdr:cNvPicPr>
          <a:picLocks/>
        </xdr:cNvPicPr>
      </xdr:nvPicPr>
      <xdr:blipFill>
        <a:blip xmlns:r="http://schemas.openxmlformats.org/officeDocument/2006/relationships" r:embed="rId250" cstate="print"/>
        <a:stretch>
          <a:fillRect/>
        </a:stretch>
      </xdr:blipFill>
      <xdr:spPr>
        <a:xfrm>
          <a:off x="27251660" y="120939557"/>
          <a:ext cx="579119" cy="381000"/>
        </a:xfrm>
        <a:prstGeom prst="rect">
          <a:avLst/>
        </a:prstGeom>
      </xdr:spPr>
    </xdr:pic>
    <xdr:clientData/>
  </xdr:twoCellAnchor>
  <xdr:twoCellAnchor editAs="oneCell">
    <xdr:from>
      <xdr:col>1</xdr:col>
      <xdr:colOff>25400</xdr:colOff>
      <xdr:row>193</xdr:row>
      <xdr:rowOff>25404</xdr:rowOff>
    </xdr:from>
    <xdr:to>
      <xdr:col>1</xdr:col>
      <xdr:colOff>604519</xdr:colOff>
      <xdr:row>193</xdr:row>
      <xdr:rowOff>406404</xdr:rowOff>
    </xdr:to>
    <xdr:pic>
      <xdr:nvPicPr>
        <xdr:cNvPr id="285" name="Subgraph-bhaslhofer" descr="bhaslhofer.jpg"/>
        <xdr:cNvPicPr>
          <a:picLocks/>
        </xdr:cNvPicPr>
      </xdr:nvPicPr>
      <xdr:blipFill>
        <a:blip xmlns:r="http://schemas.openxmlformats.org/officeDocument/2006/relationships" r:embed="rId251" cstate="print"/>
        <a:stretch>
          <a:fillRect/>
        </a:stretch>
      </xdr:blipFill>
      <xdr:spPr>
        <a:xfrm>
          <a:off x="27251660" y="121366284"/>
          <a:ext cx="579119" cy="381000"/>
        </a:xfrm>
        <a:prstGeom prst="rect">
          <a:avLst/>
        </a:prstGeom>
      </xdr:spPr>
    </xdr:pic>
    <xdr:clientData/>
  </xdr:twoCellAnchor>
  <xdr:twoCellAnchor editAs="oneCell">
    <xdr:from>
      <xdr:col>1</xdr:col>
      <xdr:colOff>25400</xdr:colOff>
      <xdr:row>137</xdr:row>
      <xdr:rowOff>25400</xdr:rowOff>
    </xdr:from>
    <xdr:to>
      <xdr:col>1</xdr:col>
      <xdr:colOff>604519</xdr:colOff>
      <xdr:row>137</xdr:row>
      <xdr:rowOff>406400</xdr:rowOff>
    </xdr:to>
    <xdr:pic>
      <xdr:nvPicPr>
        <xdr:cNvPr id="286" name="Subgraph-jsalvachua" descr="jsalvachua.jpg"/>
        <xdr:cNvPicPr>
          <a:picLocks/>
        </xdr:cNvPicPr>
      </xdr:nvPicPr>
      <xdr:blipFill>
        <a:blip xmlns:r="http://schemas.openxmlformats.org/officeDocument/2006/relationships" r:embed="rId252" cstate="print"/>
        <a:stretch>
          <a:fillRect/>
        </a:stretch>
      </xdr:blipFill>
      <xdr:spPr>
        <a:xfrm>
          <a:off x="27251660" y="121793000"/>
          <a:ext cx="579119" cy="381000"/>
        </a:xfrm>
        <a:prstGeom prst="rect">
          <a:avLst/>
        </a:prstGeom>
      </xdr:spPr>
    </xdr:pic>
    <xdr:clientData/>
  </xdr:twoCellAnchor>
  <xdr:twoCellAnchor editAs="oneCell">
    <xdr:from>
      <xdr:col>1</xdr:col>
      <xdr:colOff>25400</xdr:colOff>
      <xdr:row>60</xdr:row>
      <xdr:rowOff>25395</xdr:rowOff>
    </xdr:from>
    <xdr:to>
      <xdr:col>1</xdr:col>
      <xdr:colOff>604519</xdr:colOff>
      <xdr:row>60</xdr:row>
      <xdr:rowOff>406395</xdr:rowOff>
    </xdr:to>
    <xdr:pic>
      <xdr:nvPicPr>
        <xdr:cNvPr id="287" name="Subgraph-mariagrineva" descr="mariagrineva.jpg"/>
        <xdr:cNvPicPr>
          <a:picLocks/>
        </xdr:cNvPicPr>
      </xdr:nvPicPr>
      <xdr:blipFill>
        <a:blip xmlns:r="http://schemas.openxmlformats.org/officeDocument/2006/relationships" r:embed="rId253" cstate="print"/>
        <a:stretch>
          <a:fillRect/>
        </a:stretch>
      </xdr:blipFill>
      <xdr:spPr>
        <a:xfrm>
          <a:off x="27251660" y="122219715"/>
          <a:ext cx="579119" cy="381000"/>
        </a:xfrm>
        <a:prstGeom prst="rect">
          <a:avLst/>
        </a:prstGeom>
      </xdr:spPr>
    </xdr:pic>
    <xdr:clientData/>
  </xdr:twoCellAnchor>
  <xdr:twoCellAnchor editAs="oneCell">
    <xdr:from>
      <xdr:col>1</xdr:col>
      <xdr:colOff>25400</xdr:colOff>
      <xdr:row>379</xdr:row>
      <xdr:rowOff>25402</xdr:rowOff>
    </xdr:from>
    <xdr:to>
      <xdr:col>1</xdr:col>
      <xdr:colOff>604519</xdr:colOff>
      <xdr:row>379</xdr:row>
      <xdr:rowOff>406402</xdr:rowOff>
    </xdr:to>
    <xdr:pic>
      <xdr:nvPicPr>
        <xdr:cNvPr id="288" name="Subgraph-edwardbenson" descr="edwardbenson.jpg"/>
        <xdr:cNvPicPr>
          <a:picLocks/>
        </xdr:cNvPicPr>
      </xdr:nvPicPr>
      <xdr:blipFill>
        <a:blip xmlns:r="http://schemas.openxmlformats.org/officeDocument/2006/relationships" r:embed="rId254" cstate="print"/>
        <a:stretch>
          <a:fillRect/>
        </a:stretch>
      </xdr:blipFill>
      <xdr:spPr>
        <a:xfrm>
          <a:off x="27251660" y="122646442"/>
          <a:ext cx="579119" cy="381000"/>
        </a:xfrm>
        <a:prstGeom prst="rect">
          <a:avLst/>
        </a:prstGeom>
      </xdr:spPr>
    </xdr:pic>
    <xdr:clientData/>
  </xdr:twoCellAnchor>
  <xdr:twoCellAnchor editAs="oneCell">
    <xdr:from>
      <xdr:col>1</xdr:col>
      <xdr:colOff>25400</xdr:colOff>
      <xdr:row>288</xdr:row>
      <xdr:rowOff>25397</xdr:rowOff>
    </xdr:from>
    <xdr:to>
      <xdr:col>1</xdr:col>
      <xdr:colOff>604519</xdr:colOff>
      <xdr:row>288</xdr:row>
      <xdr:rowOff>406397</xdr:rowOff>
    </xdr:to>
    <xdr:pic>
      <xdr:nvPicPr>
        <xdr:cNvPr id="289" name="Subgraph-marieforgue" descr="marieforgue.jpg"/>
        <xdr:cNvPicPr>
          <a:picLocks/>
        </xdr:cNvPicPr>
      </xdr:nvPicPr>
      <xdr:blipFill>
        <a:blip xmlns:r="http://schemas.openxmlformats.org/officeDocument/2006/relationships" r:embed="rId255" cstate="print"/>
        <a:stretch>
          <a:fillRect/>
        </a:stretch>
      </xdr:blipFill>
      <xdr:spPr>
        <a:xfrm>
          <a:off x="27251660" y="123073157"/>
          <a:ext cx="579119" cy="381000"/>
        </a:xfrm>
        <a:prstGeom prst="rect">
          <a:avLst/>
        </a:prstGeom>
      </xdr:spPr>
    </xdr:pic>
    <xdr:clientData/>
  </xdr:twoCellAnchor>
  <xdr:twoCellAnchor editAs="oneCell">
    <xdr:from>
      <xdr:col>1</xdr:col>
      <xdr:colOff>25400</xdr:colOff>
      <xdr:row>310</xdr:row>
      <xdr:rowOff>25404</xdr:rowOff>
    </xdr:from>
    <xdr:to>
      <xdr:col>1</xdr:col>
      <xdr:colOff>604519</xdr:colOff>
      <xdr:row>310</xdr:row>
      <xdr:rowOff>406404</xdr:rowOff>
    </xdr:to>
    <xdr:pic>
      <xdr:nvPicPr>
        <xdr:cNvPr id="290" name="Subgraph-stuwrigley" descr="stuwrigley.jpg"/>
        <xdr:cNvPicPr>
          <a:picLocks/>
        </xdr:cNvPicPr>
      </xdr:nvPicPr>
      <xdr:blipFill>
        <a:blip xmlns:r="http://schemas.openxmlformats.org/officeDocument/2006/relationships" r:embed="rId256" cstate="print"/>
        <a:stretch>
          <a:fillRect/>
        </a:stretch>
      </xdr:blipFill>
      <xdr:spPr>
        <a:xfrm>
          <a:off x="27251660" y="123499884"/>
          <a:ext cx="579119" cy="381000"/>
        </a:xfrm>
        <a:prstGeom prst="rect">
          <a:avLst/>
        </a:prstGeom>
      </xdr:spPr>
    </xdr:pic>
    <xdr:clientData/>
  </xdr:twoCellAnchor>
  <xdr:twoCellAnchor editAs="oneCell">
    <xdr:from>
      <xdr:col>1</xdr:col>
      <xdr:colOff>25400</xdr:colOff>
      <xdr:row>197</xdr:row>
      <xdr:rowOff>25400</xdr:rowOff>
    </xdr:from>
    <xdr:to>
      <xdr:col>1</xdr:col>
      <xdr:colOff>604519</xdr:colOff>
      <xdr:row>197</xdr:row>
      <xdr:rowOff>406400</xdr:rowOff>
    </xdr:to>
    <xdr:pic>
      <xdr:nvPicPr>
        <xdr:cNvPr id="291" name="Subgraph-ruidlopes" descr="ruidlopes.jpg"/>
        <xdr:cNvPicPr>
          <a:picLocks/>
        </xdr:cNvPicPr>
      </xdr:nvPicPr>
      <xdr:blipFill>
        <a:blip xmlns:r="http://schemas.openxmlformats.org/officeDocument/2006/relationships" r:embed="rId257" cstate="print"/>
        <a:stretch>
          <a:fillRect/>
        </a:stretch>
      </xdr:blipFill>
      <xdr:spPr>
        <a:xfrm>
          <a:off x="27251660" y="123926600"/>
          <a:ext cx="579119" cy="381000"/>
        </a:xfrm>
        <a:prstGeom prst="rect">
          <a:avLst/>
        </a:prstGeom>
      </xdr:spPr>
    </xdr:pic>
    <xdr:clientData/>
  </xdr:twoCellAnchor>
  <xdr:twoCellAnchor editAs="oneCell">
    <xdr:from>
      <xdr:col>1</xdr:col>
      <xdr:colOff>25400</xdr:colOff>
      <xdr:row>171</xdr:row>
      <xdr:rowOff>25395</xdr:rowOff>
    </xdr:from>
    <xdr:to>
      <xdr:col>1</xdr:col>
      <xdr:colOff>604519</xdr:colOff>
      <xdr:row>171</xdr:row>
      <xdr:rowOff>406395</xdr:rowOff>
    </xdr:to>
    <xdr:pic>
      <xdr:nvPicPr>
        <xdr:cNvPr id="292" name="Subgraph-chris_koerner" descr="chris_koerner.jpg"/>
        <xdr:cNvPicPr>
          <a:picLocks/>
        </xdr:cNvPicPr>
      </xdr:nvPicPr>
      <xdr:blipFill>
        <a:blip xmlns:r="http://schemas.openxmlformats.org/officeDocument/2006/relationships" r:embed="rId258" cstate="print"/>
        <a:stretch>
          <a:fillRect/>
        </a:stretch>
      </xdr:blipFill>
      <xdr:spPr>
        <a:xfrm>
          <a:off x="27251660" y="124353315"/>
          <a:ext cx="579119" cy="381000"/>
        </a:xfrm>
        <a:prstGeom prst="rect">
          <a:avLst/>
        </a:prstGeom>
      </xdr:spPr>
    </xdr:pic>
    <xdr:clientData/>
  </xdr:twoCellAnchor>
  <xdr:twoCellAnchor editAs="oneCell">
    <xdr:from>
      <xdr:col>1</xdr:col>
      <xdr:colOff>25400</xdr:colOff>
      <xdr:row>98</xdr:row>
      <xdr:rowOff>25402</xdr:rowOff>
    </xdr:from>
    <xdr:to>
      <xdr:col>1</xdr:col>
      <xdr:colOff>604519</xdr:colOff>
      <xdr:row>98</xdr:row>
      <xdr:rowOff>406402</xdr:rowOff>
    </xdr:to>
    <xdr:pic>
      <xdr:nvPicPr>
        <xdr:cNvPr id="293" name="Subgraph-cazzerson" descr="cazzerson.jpg"/>
        <xdr:cNvPicPr>
          <a:picLocks/>
        </xdr:cNvPicPr>
      </xdr:nvPicPr>
      <xdr:blipFill>
        <a:blip xmlns:r="http://schemas.openxmlformats.org/officeDocument/2006/relationships" r:embed="rId259" cstate="print"/>
        <a:stretch>
          <a:fillRect/>
        </a:stretch>
      </xdr:blipFill>
      <xdr:spPr>
        <a:xfrm>
          <a:off x="27251660" y="124780042"/>
          <a:ext cx="579119" cy="381000"/>
        </a:xfrm>
        <a:prstGeom prst="rect">
          <a:avLst/>
        </a:prstGeom>
      </xdr:spPr>
    </xdr:pic>
    <xdr:clientData/>
  </xdr:twoCellAnchor>
  <xdr:twoCellAnchor editAs="oneCell">
    <xdr:from>
      <xdr:col>1</xdr:col>
      <xdr:colOff>25400</xdr:colOff>
      <xdr:row>56</xdr:row>
      <xdr:rowOff>25397</xdr:rowOff>
    </xdr:from>
    <xdr:to>
      <xdr:col>1</xdr:col>
      <xdr:colOff>604519</xdr:colOff>
      <xdr:row>56</xdr:row>
      <xdr:rowOff>406397</xdr:rowOff>
    </xdr:to>
    <xdr:pic>
      <xdr:nvPicPr>
        <xdr:cNvPr id="294" name="Subgraph-roessler" descr="roessler.jpg"/>
        <xdr:cNvPicPr>
          <a:picLocks/>
        </xdr:cNvPicPr>
      </xdr:nvPicPr>
      <xdr:blipFill>
        <a:blip xmlns:r="http://schemas.openxmlformats.org/officeDocument/2006/relationships" r:embed="rId260" cstate="print"/>
        <a:stretch>
          <a:fillRect/>
        </a:stretch>
      </xdr:blipFill>
      <xdr:spPr>
        <a:xfrm>
          <a:off x="27251660" y="125206757"/>
          <a:ext cx="579119" cy="381000"/>
        </a:xfrm>
        <a:prstGeom prst="rect">
          <a:avLst/>
        </a:prstGeom>
      </xdr:spPr>
    </xdr:pic>
    <xdr:clientData/>
  </xdr:twoCellAnchor>
  <xdr:twoCellAnchor editAs="oneCell">
    <xdr:from>
      <xdr:col>1</xdr:col>
      <xdr:colOff>25400</xdr:colOff>
      <xdr:row>182</xdr:row>
      <xdr:rowOff>25404</xdr:rowOff>
    </xdr:from>
    <xdr:to>
      <xdr:col>1</xdr:col>
      <xdr:colOff>604519</xdr:colOff>
      <xdr:row>182</xdr:row>
      <xdr:rowOff>406404</xdr:rowOff>
    </xdr:to>
    <xdr:pic>
      <xdr:nvPicPr>
        <xdr:cNvPr id="295" name="Subgraph-jnavon" descr="jnavon.jpg"/>
        <xdr:cNvPicPr>
          <a:picLocks/>
        </xdr:cNvPicPr>
      </xdr:nvPicPr>
      <xdr:blipFill>
        <a:blip xmlns:r="http://schemas.openxmlformats.org/officeDocument/2006/relationships" r:embed="rId261" cstate="print"/>
        <a:stretch>
          <a:fillRect/>
        </a:stretch>
      </xdr:blipFill>
      <xdr:spPr>
        <a:xfrm>
          <a:off x="27251660" y="125633484"/>
          <a:ext cx="579119" cy="381000"/>
        </a:xfrm>
        <a:prstGeom prst="rect">
          <a:avLst/>
        </a:prstGeom>
      </xdr:spPr>
    </xdr:pic>
    <xdr:clientData/>
  </xdr:twoCellAnchor>
  <xdr:twoCellAnchor editAs="oneCell">
    <xdr:from>
      <xdr:col>1</xdr:col>
      <xdr:colOff>25400</xdr:colOff>
      <xdr:row>229</xdr:row>
      <xdr:rowOff>25400</xdr:rowOff>
    </xdr:from>
    <xdr:to>
      <xdr:col>1</xdr:col>
      <xdr:colOff>604519</xdr:colOff>
      <xdr:row>229</xdr:row>
      <xdr:rowOff>406400</xdr:rowOff>
    </xdr:to>
    <xdr:pic>
      <xdr:nvPicPr>
        <xdr:cNvPr id="296" name="Subgraph-pablomendes" descr="pablomendes.jpg"/>
        <xdr:cNvPicPr>
          <a:picLocks/>
        </xdr:cNvPicPr>
      </xdr:nvPicPr>
      <xdr:blipFill>
        <a:blip xmlns:r="http://schemas.openxmlformats.org/officeDocument/2006/relationships" r:embed="rId262" cstate="print"/>
        <a:stretch>
          <a:fillRect/>
        </a:stretch>
      </xdr:blipFill>
      <xdr:spPr>
        <a:xfrm>
          <a:off x="27251660" y="126060200"/>
          <a:ext cx="579119" cy="381000"/>
        </a:xfrm>
        <a:prstGeom prst="rect">
          <a:avLst/>
        </a:prstGeom>
      </xdr:spPr>
    </xdr:pic>
    <xdr:clientData/>
  </xdr:twoCellAnchor>
  <xdr:twoCellAnchor editAs="oneCell">
    <xdr:from>
      <xdr:col>1</xdr:col>
      <xdr:colOff>25400</xdr:colOff>
      <xdr:row>218</xdr:row>
      <xdr:rowOff>25395</xdr:rowOff>
    </xdr:from>
    <xdr:to>
      <xdr:col>1</xdr:col>
      <xdr:colOff>604519</xdr:colOff>
      <xdr:row>218</xdr:row>
      <xdr:rowOff>406395</xdr:rowOff>
    </xdr:to>
    <xdr:pic>
      <xdr:nvPicPr>
        <xdr:cNvPr id="297" name="Subgraph-andreagrr" descr="andreagrr.jpg"/>
        <xdr:cNvPicPr>
          <a:picLocks/>
        </xdr:cNvPicPr>
      </xdr:nvPicPr>
      <xdr:blipFill>
        <a:blip xmlns:r="http://schemas.openxmlformats.org/officeDocument/2006/relationships" r:embed="rId263" cstate="print"/>
        <a:stretch>
          <a:fillRect/>
        </a:stretch>
      </xdr:blipFill>
      <xdr:spPr>
        <a:xfrm>
          <a:off x="27251660" y="126486915"/>
          <a:ext cx="579119" cy="381000"/>
        </a:xfrm>
        <a:prstGeom prst="rect">
          <a:avLst/>
        </a:prstGeom>
      </xdr:spPr>
    </xdr:pic>
    <xdr:clientData/>
  </xdr:twoCellAnchor>
  <xdr:twoCellAnchor editAs="oneCell">
    <xdr:from>
      <xdr:col>1</xdr:col>
      <xdr:colOff>25400</xdr:colOff>
      <xdr:row>380</xdr:row>
      <xdr:rowOff>25402</xdr:rowOff>
    </xdr:from>
    <xdr:to>
      <xdr:col>1</xdr:col>
      <xdr:colOff>604519</xdr:colOff>
      <xdr:row>380</xdr:row>
      <xdr:rowOff>406402</xdr:rowOff>
    </xdr:to>
    <xdr:pic>
      <xdr:nvPicPr>
        <xdr:cNvPr id="298" name="Subgraph-cynhenry" descr="cynhenry.jpg"/>
        <xdr:cNvPicPr>
          <a:picLocks/>
        </xdr:cNvPicPr>
      </xdr:nvPicPr>
      <xdr:blipFill>
        <a:blip xmlns:r="http://schemas.openxmlformats.org/officeDocument/2006/relationships" r:embed="rId264" cstate="print"/>
        <a:stretch>
          <a:fillRect/>
        </a:stretch>
      </xdr:blipFill>
      <xdr:spPr>
        <a:xfrm>
          <a:off x="27251660" y="126913642"/>
          <a:ext cx="579119" cy="381000"/>
        </a:xfrm>
        <a:prstGeom prst="rect">
          <a:avLst/>
        </a:prstGeom>
      </xdr:spPr>
    </xdr:pic>
    <xdr:clientData/>
  </xdr:twoCellAnchor>
  <xdr:twoCellAnchor editAs="oneCell">
    <xdr:from>
      <xdr:col>1</xdr:col>
      <xdr:colOff>25400</xdr:colOff>
      <xdr:row>43</xdr:row>
      <xdr:rowOff>25397</xdr:rowOff>
    </xdr:from>
    <xdr:to>
      <xdr:col>1</xdr:col>
      <xdr:colOff>604519</xdr:colOff>
      <xdr:row>43</xdr:row>
      <xdr:rowOff>406397</xdr:rowOff>
    </xdr:to>
    <xdr:pic>
      <xdr:nvPicPr>
        <xdr:cNvPr id="299" name="Subgraph-GwynneMurphy" descr="GwynneMurphy.jpg"/>
        <xdr:cNvPicPr>
          <a:picLocks/>
        </xdr:cNvPicPr>
      </xdr:nvPicPr>
      <xdr:blipFill>
        <a:blip xmlns:r="http://schemas.openxmlformats.org/officeDocument/2006/relationships" r:embed="rId265" cstate="print"/>
        <a:stretch>
          <a:fillRect/>
        </a:stretch>
      </xdr:blipFill>
      <xdr:spPr>
        <a:xfrm>
          <a:off x="27251660" y="127340357"/>
          <a:ext cx="579119" cy="381000"/>
        </a:xfrm>
        <a:prstGeom prst="rect">
          <a:avLst/>
        </a:prstGeom>
      </xdr:spPr>
    </xdr:pic>
    <xdr:clientData/>
  </xdr:twoCellAnchor>
  <xdr:twoCellAnchor editAs="oneCell">
    <xdr:from>
      <xdr:col>1</xdr:col>
      <xdr:colOff>25400</xdr:colOff>
      <xdr:row>381</xdr:row>
      <xdr:rowOff>25404</xdr:rowOff>
    </xdr:from>
    <xdr:to>
      <xdr:col>1</xdr:col>
      <xdr:colOff>604519</xdr:colOff>
      <xdr:row>381</xdr:row>
      <xdr:rowOff>406404</xdr:rowOff>
    </xdr:to>
    <xdr:pic>
      <xdr:nvPicPr>
        <xdr:cNvPr id="300" name="Subgraph-MichaelPrice01" descr="MichaelPrice01.jpg"/>
        <xdr:cNvPicPr>
          <a:picLocks/>
        </xdr:cNvPicPr>
      </xdr:nvPicPr>
      <xdr:blipFill>
        <a:blip xmlns:r="http://schemas.openxmlformats.org/officeDocument/2006/relationships" r:embed="rId14" cstate="print"/>
        <a:stretch>
          <a:fillRect/>
        </a:stretch>
      </xdr:blipFill>
      <xdr:spPr>
        <a:xfrm>
          <a:off x="27251660" y="127767084"/>
          <a:ext cx="579119" cy="381000"/>
        </a:xfrm>
        <a:prstGeom prst="rect">
          <a:avLst/>
        </a:prstGeom>
      </xdr:spPr>
    </xdr:pic>
    <xdr:clientData/>
  </xdr:twoCellAnchor>
  <xdr:twoCellAnchor editAs="oneCell">
    <xdr:from>
      <xdr:col>1</xdr:col>
      <xdr:colOff>25400</xdr:colOff>
      <xdr:row>382</xdr:row>
      <xdr:rowOff>25400</xdr:rowOff>
    </xdr:from>
    <xdr:to>
      <xdr:col>1</xdr:col>
      <xdr:colOff>604519</xdr:colOff>
      <xdr:row>382</xdr:row>
      <xdr:rowOff>406400</xdr:rowOff>
    </xdr:to>
    <xdr:pic>
      <xdr:nvPicPr>
        <xdr:cNvPr id="301" name="Subgraph-ashlieconway" descr="ashlieconway.jpg"/>
        <xdr:cNvPicPr>
          <a:picLocks/>
        </xdr:cNvPicPr>
      </xdr:nvPicPr>
      <xdr:blipFill>
        <a:blip xmlns:r="http://schemas.openxmlformats.org/officeDocument/2006/relationships" r:embed="rId1" cstate="print"/>
        <a:stretch>
          <a:fillRect/>
        </a:stretch>
      </xdr:blipFill>
      <xdr:spPr>
        <a:xfrm>
          <a:off x="27251660" y="128193800"/>
          <a:ext cx="579119" cy="381000"/>
        </a:xfrm>
        <a:prstGeom prst="rect">
          <a:avLst/>
        </a:prstGeom>
      </xdr:spPr>
    </xdr:pic>
    <xdr:clientData/>
  </xdr:twoCellAnchor>
  <xdr:twoCellAnchor editAs="oneCell">
    <xdr:from>
      <xdr:col>1</xdr:col>
      <xdr:colOff>25400</xdr:colOff>
      <xdr:row>51</xdr:row>
      <xdr:rowOff>25395</xdr:rowOff>
    </xdr:from>
    <xdr:to>
      <xdr:col>1</xdr:col>
      <xdr:colOff>604519</xdr:colOff>
      <xdr:row>51</xdr:row>
      <xdr:rowOff>406395</xdr:rowOff>
    </xdr:to>
    <xdr:pic>
      <xdr:nvPicPr>
        <xdr:cNvPr id="302" name="Subgraph-edsu" descr="edsu.jpg"/>
        <xdr:cNvPicPr>
          <a:picLocks/>
        </xdr:cNvPicPr>
      </xdr:nvPicPr>
      <xdr:blipFill>
        <a:blip xmlns:r="http://schemas.openxmlformats.org/officeDocument/2006/relationships" r:embed="rId266" cstate="print"/>
        <a:stretch>
          <a:fillRect/>
        </a:stretch>
      </xdr:blipFill>
      <xdr:spPr>
        <a:xfrm>
          <a:off x="27251660" y="128620515"/>
          <a:ext cx="579119" cy="381000"/>
        </a:xfrm>
        <a:prstGeom prst="rect">
          <a:avLst/>
        </a:prstGeom>
      </xdr:spPr>
    </xdr:pic>
    <xdr:clientData/>
  </xdr:twoCellAnchor>
  <xdr:twoCellAnchor editAs="oneCell">
    <xdr:from>
      <xdr:col>1</xdr:col>
      <xdr:colOff>25400</xdr:colOff>
      <xdr:row>285</xdr:row>
      <xdr:rowOff>25402</xdr:rowOff>
    </xdr:from>
    <xdr:to>
      <xdr:col>1</xdr:col>
      <xdr:colOff>604519</xdr:colOff>
      <xdr:row>285</xdr:row>
      <xdr:rowOff>406402</xdr:rowOff>
    </xdr:to>
    <xdr:pic>
      <xdr:nvPicPr>
        <xdr:cNvPr id="303" name="Subgraph-BetweenMyths" descr="BetweenMyths.jpg"/>
        <xdr:cNvPicPr>
          <a:picLocks/>
        </xdr:cNvPicPr>
      </xdr:nvPicPr>
      <xdr:blipFill>
        <a:blip xmlns:r="http://schemas.openxmlformats.org/officeDocument/2006/relationships" r:embed="rId267" cstate="print"/>
        <a:stretch>
          <a:fillRect/>
        </a:stretch>
      </xdr:blipFill>
      <xdr:spPr>
        <a:xfrm>
          <a:off x="27251660" y="129047242"/>
          <a:ext cx="579119" cy="381000"/>
        </a:xfrm>
        <a:prstGeom prst="rect">
          <a:avLst/>
        </a:prstGeom>
      </xdr:spPr>
    </xdr:pic>
    <xdr:clientData/>
  </xdr:twoCellAnchor>
  <xdr:twoCellAnchor editAs="oneCell">
    <xdr:from>
      <xdr:col>1</xdr:col>
      <xdr:colOff>25400</xdr:colOff>
      <xdr:row>61</xdr:row>
      <xdr:rowOff>25397</xdr:rowOff>
    </xdr:from>
    <xdr:to>
      <xdr:col>1</xdr:col>
      <xdr:colOff>604519</xdr:colOff>
      <xdr:row>61</xdr:row>
      <xdr:rowOff>406397</xdr:rowOff>
    </xdr:to>
    <xdr:pic>
      <xdr:nvPicPr>
        <xdr:cNvPr id="304" name="Subgraph-shangz" descr="shangz.jpg"/>
        <xdr:cNvPicPr>
          <a:picLocks/>
        </xdr:cNvPicPr>
      </xdr:nvPicPr>
      <xdr:blipFill>
        <a:blip xmlns:r="http://schemas.openxmlformats.org/officeDocument/2006/relationships" r:embed="rId268" cstate="print"/>
        <a:stretch>
          <a:fillRect/>
        </a:stretch>
      </xdr:blipFill>
      <xdr:spPr>
        <a:xfrm>
          <a:off x="27251660" y="129473957"/>
          <a:ext cx="579119" cy="381000"/>
        </a:xfrm>
        <a:prstGeom prst="rect">
          <a:avLst/>
        </a:prstGeom>
      </xdr:spPr>
    </xdr:pic>
    <xdr:clientData/>
  </xdr:twoCellAnchor>
  <xdr:twoCellAnchor editAs="oneCell">
    <xdr:from>
      <xdr:col>1</xdr:col>
      <xdr:colOff>25400</xdr:colOff>
      <xdr:row>383</xdr:row>
      <xdr:rowOff>25404</xdr:rowOff>
    </xdr:from>
    <xdr:to>
      <xdr:col>1</xdr:col>
      <xdr:colOff>604519</xdr:colOff>
      <xdr:row>383</xdr:row>
      <xdr:rowOff>406404</xdr:rowOff>
    </xdr:to>
    <xdr:pic>
      <xdr:nvPicPr>
        <xdr:cNvPr id="305" name="Subgraph-Lameei" descr="Lameei.jpg"/>
        <xdr:cNvPicPr>
          <a:picLocks/>
        </xdr:cNvPicPr>
      </xdr:nvPicPr>
      <xdr:blipFill>
        <a:blip xmlns:r="http://schemas.openxmlformats.org/officeDocument/2006/relationships" r:embed="rId69" cstate="print"/>
        <a:stretch>
          <a:fillRect/>
        </a:stretch>
      </xdr:blipFill>
      <xdr:spPr>
        <a:xfrm>
          <a:off x="27251660" y="129900684"/>
          <a:ext cx="579119" cy="381000"/>
        </a:xfrm>
        <a:prstGeom prst="rect">
          <a:avLst/>
        </a:prstGeom>
      </xdr:spPr>
    </xdr:pic>
    <xdr:clientData/>
  </xdr:twoCellAnchor>
  <xdr:twoCellAnchor editAs="oneCell">
    <xdr:from>
      <xdr:col>1</xdr:col>
      <xdr:colOff>25400</xdr:colOff>
      <xdr:row>95</xdr:row>
      <xdr:rowOff>25400</xdr:rowOff>
    </xdr:from>
    <xdr:to>
      <xdr:col>1</xdr:col>
      <xdr:colOff>604519</xdr:colOff>
      <xdr:row>95</xdr:row>
      <xdr:rowOff>406400</xdr:rowOff>
    </xdr:to>
    <xdr:pic>
      <xdr:nvPicPr>
        <xdr:cNvPr id="306" name="Subgraph-parhamb" descr="parhamb.jpg"/>
        <xdr:cNvPicPr>
          <a:picLocks/>
        </xdr:cNvPicPr>
      </xdr:nvPicPr>
      <xdr:blipFill>
        <a:blip xmlns:r="http://schemas.openxmlformats.org/officeDocument/2006/relationships" r:embed="rId269" cstate="print"/>
        <a:stretch>
          <a:fillRect/>
        </a:stretch>
      </xdr:blipFill>
      <xdr:spPr>
        <a:xfrm>
          <a:off x="27251660" y="130327400"/>
          <a:ext cx="579119" cy="381000"/>
        </a:xfrm>
        <a:prstGeom prst="rect">
          <a:avLst/>
        </a:prstGeom>
      </xdr:spPr>
    </xdr:pic>
    <xdr:clientData/>
  </xdr:twoCellAnchor>
  <xdr:twoCellAnchor editAs="oneCell">
    <xdr:from>
      <xdr:col>1</xdr:col>
      <xdr:colOff>25400</xdr:colOff>
      <xdr:row>265</xdr:row>
      <xdr:rowOff>25395</xdr:rowOff>
    </xdr:from>
    <xdr:to>
      <xdr:col>1</xdr:col>
      <xdr:colOff>604519</xdr:colOff>
      <xdr:row>265</xdr:row>
      <xdr:rowOff>406395</xdr:rowOff>
    </xdr:to>
    <xdr:pic>
      <xdr:nvPicPr>
        <xdr:cNvPr id="307" name="Subgraph-jpapejr" descr="jpapejr.jpg"/>
        <xdr:cNvPicPr>
          <a:picLocks/>
        </xdr:cNvPicPr>
      </xdr:nvPicPr>
      <xdr:blipFill>
        <a:blip xmlns:r="http://schemas.openxmlformats.org/officeDocument/2006/relationships" r:embed="rId270" cstate="print"/>
        <a:stretch>
          <a:fillRect/>
        </a:stretch>
      </xdr:blipFill>
      <xdr:spPr>
        <a:xfrm>
          <a:off x="27251660" y="130754115"/>
          <a:ext cx="579119" cy="381000"/>
        </a:xfrm>
        <a:prstGeom prst="rect">
          <a:avLst/>
        </a:prstGeom>
      </xdr:spPr>
    </xdr:pic>
    <xdr:clientData/>
  </xdr:twoCellAnchor>
  <xdr:twoCellAnchor editAs="oneCell">
    <xdr:from>
      <xdr:col>1</xdr:col>
      <xdr:colOff>25400</xdr:colOff>
      <xdr:row>152</xdr:row>
      <xdr:rowOff>25402</xdr:rowOff>
    </xdr:from>
    <xdr:to>
      <xdr:col>1</xdr:col>
      <xdr:colOff>604519</xdr:colOff>
      <xdr:row>152</xdr:row>
      <xdr:rowOff>406402</xdr:rowOff>
    </xdr:to>
    <xdr:pic>
      <xdr:nvPicPr>
        <xdr:cNvPr id="308" name="Subgraph-aspyker" descr="aspyker.jpg"/>
        <xdr:cNvPicPr>
          <a:picLocks/>
        </xdr:cNvPicPr>
      </xdr:nvPicPr>
      <xdr:blipFill>
        <a:blip xmlns:r="http://schemas.openxmlformats.org/officeDocument/2006/relationships" r:embed="rId271" cstate="print"/>
        <a:stretch>
          <a:fillRect/>
        </a:stretch>
      </xdr:blipFill>
      <xdr:spPr>
        <a:xfrm>
          <a:off x="27251660" y="131180842"/>
          <a:ext cx="579119" cy="381000"/>
        </a:xfrm>
        <a:prstGeom prst="rect">
          <a:avLst/>
        </a:prstGeom>
      </xdr:spPr>
    </xdr:pic>
    <xdr:clientData/>
  </xdr:twoCellAnchor>
  <xdr:twoCellAnchor editAs="oneCell">
    <xdr:from>
      <xdr:col>1</xdr:col>
      <xdr:colOff>25400</xdr:colOff>
      <xdr:row>126</xdr:row>
      <xdr:rowOff>25397</xdr:rowOff>
    </xdr:from>
    <xdr:to>
      <xdr:col>1</xdr:col>
      <xdr:colOff>604519</xdr:colOff>
      <xdr:row>126</xdr:row>
      <xdr:rowOff>406397</xdr:rowOff>
    </xdr:to>
    <xdr:pic>
      <xdr:nvPicPr>
        <xdr:cNvPr id="309" name="Subgraph-atosdps" descr="atosdps.jpg"/>
        <xdr:cNvPicPr>
          <a:picLocks/>
        </xdr:cNvPicPr>
      </xdr:nvPicPr>
      <xdr:blipFill>
        <a:blip xmlns:r="http://schemas.openxmlformats.org/officeDocument/2006/relationships" r:embed="rId272" cstate="print"/>
        <a:stretch>
          <a:fillRect/>
        </a:stretch>
      </xdr:blipFill>
      <xdr:spPr>
        <a:xfrm>
          <a:off x="27251660" y="131607557"/>
          <a:ext cx="579119" cy="381000"/>
        </a:xfrm>
        <a:prstGeom prst="rect">
          <a:avLst/>
        </a:prstGeom>
      </xdr:spPr>
    </xdr:pic>
    <xdr:clientData/>
  </xdr:twoCellAnchor>
  <xdr:twoCellAnchor editAs="oneCell">
    <xdr:from>
      <xdr:col>1</xdr:col>
      <xdr:colOff>25400</xdr:colOff>
      <xdr:row>384</xdr:row>
      <xdr:rowOff>25404</xdr:rowOff>
    </xdr:from>
    <xdr:to>
      <xdr:col>1</xdr:col>
      <xdr:colOff>604519</xdr:colOff>
      <xdr:row>384</xdr:row>
      <xdr:rowOff>406404</xdr:rowOff>
    </xdr:to>
    <xdr:pic>
      <xdr:nvPicPr>
        <xdr:cNvPr id="310" name="Subgraph-chris_church" descr="chris_church.jpg"/>
        <xdr:cNvPicPr>
          <a:picLocks/>
        </xdr:cNvPicPr>
      </xdr:nvPicPr>
      <xdr:blipFill>
        <a:blip xmlns:r="http://schemas.openxmlformats.org/officeDocument/2006/relationships" r:embed="rId3" cstate="print"/>
        <a:stretch>
          <a:fillRect/>
        </a:stretch>
      </xdr:blipFill>
      <xdr:spPr>
        <a:xfrm>
          <a:off x="27251660" y="132034284"/>
          <a:ext cx="579119" cy="381000"/>
        </a:xfrm>
        <a:prstGeom prst="rect">
          <a:avLst/>
        </a:prstGeom>
      </xdr:spPr>
    </xdr:pic>
    <xdr:clientData/>
  </xdr:twoCellAnchor>
  <xdr:twoCellAnchor editAs="oneCell">
    <xdr:from>
      <xdr:col>1</xdr:col>
      <xdr:colOff>25400</xdr:colOff>
      <xdr:row>385</xdr:row>
      <xdr:rowOff>25400</xdr:rowOff>
    </xdr:from>
    <xdr:to>
      <xdr:col>1</xdr:col>
      <xdr:colOff>604519</xdr:colOff>
      <xdr:row>385</xdr:row>
      <xdr:rowOff>406400</xdr:rowOff>
    </xdr:to>
    <xdr:pic>
      <xdr:nvPicPr>
        <xdr:cNvPr id="311" name="Subgraph-fred2baro" descr="fred2baro.jpg"/>
        <xdr:cNvPicPr>
          <a:picLocks/>
        </xdr:cNvPicPr>
      </xdr:nvPicPr>
      <xdr:blipFill>
        <a:blip xmlns:r="http://schemas.openxmlformats.org/officeDocument/2006/relationships" r:embed="rId5" cstate="print"/>
        <a:stretch>
          <a:fillRect/>
        </a:stretch>
      </xdr:blipFill>
      <xdr:spPr>
        <a:xfrm>
          <a:off x="27251660" y="132461000"/>
          <a:ext cx="579119" cy="381000"/>
        </a:xfrm>
        <a:prstGeom prst="rect">
          <a:avLst/>
        </a:prstGeom>
      </xdr:spPr>
    </xdr:pic>
    <xdr:clientData/>
  </xdr:twoCellAnchor>
  <xdr:twoCellAnchor editAs="oneCell">
    <xdr:from>
      <xdr:col>1</xdr:col>
      <xdr:colOff>25400</xdr:colOff>
      <xdr:row>386</xdr:row>
      <xdr:rowOff>25395</xdr:rowOff>
    </xdr:from>
    <xdr:to>
      <xdr:col>1</xdr:col>
      <xdr:colOff>604519</xdr:colOff>
      <xdr:row>386</xdr:row>
      <xdr:rowOff>406395</xdr:rowOff>
    </xdr:to>
    <xdr:pic>
      <xdr:nvPicPr>
        <xdr:cNvPr id="312" name="Subgraph-JazCummins" descr="JazCummins.jpg"/>
        <xdr:cNvPicPr>
          <a:picLocks/>
        </xdr:cNvPicPr>
      </xdr:nvPicPr>
      <xdr:blipFill>
        <a:blip xmlns:r="http://schemas.openxmlformats.org/officeDocument/2006/relationships" r:embed="rId5" cstate="print"/>
        <a:stretch>
          <a:fillRect/>
        </a:stretch>
      </xdr:blipFill>
      <xdr:spPr>
        <a:xfrm>
          <a:off x="27251660" y="132887715"/>
          <a:ext cx="579119" cy="381000"/>
        </a:xfrm>
        <a:prstGeom prst="rect">
          <a:avLst/>
        </a:prstGeom>
      </xdr:spPr>
    </xdr:pic>
    <xdr:clientData/>
  </xdr:twoCellAnchor>
  <xdr:twoCellAnchor editAs="oneCell">
    <xdr:from>
      <xdr:col>1</xdr:col>
      <xdr:colOff>25400</xdr:colOff>
      <xdr:row>89</xdr:row>
      <xdr:rowOff>25402</xdr:rowOff>
    </xdr:from>
    <xdr:to>
      <xdr:col>1</xdr:col>
      <xdr:colOff>604519</xdr:colOff>
      <xdr:row>89</xdr:row>
      <xdr:rowOff>406402</xdr:rowOff>
    </xdr:to>
    <xdr:pic>
      <xdr:nvPicPr>
        <xdr:cNvPr id="313" name="Subgraph-RadioKate" descr="RadioKate.jpg"/>
        <xdr:cNvPicPr>
          <a:picLocks/>
        </xdr:cNvPicPr>
      </xdr:nvPicPr>
      <xdr:blipFill>
        <a:blip xmlns:r="http://schemas.openxmlformats.org/officeDocument/2006/relationships" r:embed="rId273" cstate="print"/>
        <a:stretch>
          <a:fillRect/>
        </a:stretch>
      </xdr:blipFill>
      <xdr:spPr>
        <a:xfrm>
          <a:off x="27251660" y="133314442"/>
          <a:ext cx="579119" cy="381000"/>
        </a:xfrm>
        <a:prstGeom prst="rect">
          <a:avLst/>
        </a:prstGeom>
      </xdr:spPr>
    </xdr:pic>
    <xdr:clientData/>
  </xdr:twoCellAnchor>
  <xdr:twoCellAnchor editAs="oneCell">
    <xdr:from>
      <xdr:col>1</xdr:col>
      <xdr:colOff>25400</xdr:colOff>
      <xdr:row>114</xdr:row>
      <xdr:rowOff>25397</xdr:rowOff>
    </xdr:from>
    <xdr:to>
      <xdr:col>1</xdr:col>
      <xdr:colOff>604519</xdr:colOff>
      <xdr:row>114</xdr:row>
      <xdr:rowOff>406397</xdr:rowOff>
    </xdr:to>
    <xdr:pic>
      <xdr:nvPicPr>
        <xdr:cNvPr id="314" name="Subgraph-shawmarketing" descr="shawmarketing.jpg"/>
        <xdr:cNvPicPr>
          <a:picLocks/>
        </xdr:cNvPicPr>
      </xdr:nvPicPr>
      <xdr:blipFill>
        <a:blip xmlns:r="http://schemas.openxmlformats.org/officeDocument/2006/relationships" r:embed="rId274" cstate="print"/>
        <a:stretch>
          <a:fillRect/>
        </a:stretch>
      </xdr:blipFill>
      <xdr:spPr>
        <a:xfrm>
          <a:off x="27251660" y="133741157"/>
          <a:ext cx="579119" cy="381000"/>
        </a:xfrm>
        <a:prstGeom prst="rect">
          <a:avLst/>
        </a:prstGeom>
      </xdr:spPr>
    </xdr:pic>
    <xdr:clientData/>
  </xdr:twoCellAnchor>
  <xdr:twoCellAnchor editAs="oneCell">
    <xdr:from>
      <xdr:col>1</xdr:col>
      <xdr:colOff>25400</xdr:colOff>
      <xdr:row>387</xdr:row>
      <xdr:rowOff>25404</xdr:rowOff>
    </xdr:from>
    <xdr:to>
      <xdr:col>1</xdr:col>
      <xdr:colOff>604519</xdr:colOff>
      <xdr:row>387</xdr:row>
      <xdr:rowOff>406404</xdr:rowOff>
    </xdr:to>
    <xdr:pic>
      <xdr:nvPicPr>
        <xdr:cNvPr id="315" name="Subgraph-ricwol" descr="ricwol.jpg"/>
        <xdr:cNvPicPr>
          <a:picLocks/>
        </xdr:cNvPicPr>
      </xdr:nvPicPr>
      <xdr:blipFill>
        <a:blip xmlns:r="http://schemas.openxmlformats.org/officeDocument/2006/relationships" r:embed="rId275" cstate="print"/>
        <a:stretch>
          <a:fillRect/>
        </a:stretch>
      </xdr:blipFill>
      <xdr:spPr>
        <a:xfrm>
          <a:off x="27251660" y="134167884"/>
          <a:ext cx="579119" cy="381000"/>
        </a:xfrm>
        <a:prstGeom prst="rect">
          <a:avLst/>
        </a:prstGeom>
      </xdr:spPr>
    </xdr:pic>
    <xdr:clientData/>
  </xdr:twoCellAnchor>
  <xdr:twoCellAnchor editAs="oneCell">
    <xdr:from>
      <xdr:col>1</xdr:col>
      <xdr:colOff>25400</xdr:colOff>
      <xdr:row>100</xdr:row>
      <xdr:rowOff>25400</xdr:rowOff>
    </xdr:from>
    <xdr:to>
      <xdr:col>1</xdr:col>
      <xdr:colOff>604519</xdr:colOff>
      <xdr:row>100</xdr:row>
      <xdr:rowOff>406400</xdr:rowOff>
    </xdr:to>
    <xdr:pic>
      <xdr:nvPicPr>
        <xdr:cNvPr id="316" name="Subgraph-BrianR" descr="BrianR.jpg"/>
        <xdr:cNvPicPr>
          <a:picLocks/>
        </xdr:cNvPicPr>
      </xdr:nvPicPr>
      <xdr:blipFill>
        <a:blip xmlns:r="http://schemas.openxmlformats.org/officeDocument/2006/relationships" r:embed="rId276" cstate="print"/>
        <a:stretch>
          <a:fillRect/>
        </a:stretch>
      </xdr:blipFill>
      <xdr:spPr>
        <a:xfrm>
          <a:off x="27251660" y="134594600"/>
          <a:ext cx="579119" cy="381000"/>
        </a:xfrm>
        <a:prstGeom prst="rect">
          <a:avLst/>
        </a:prstGeom>
      </xdr:spPr>
    </xdr:pic>
    <xdr:clientData/>
  </xdr:twoCellAnchor>
  <xdr:twoCellAnchor editAs="oneCell">
    <xdr:from>
      <xdr:col>1</xdr:col>
      <xdr:colOff>25400</xdr:colOff>
      <xdr:row>49</xdr:row>
      <xdr:rowOff>25395</xdr:rowOff>
    </xdr:from>
    <xdr:to>
      <xdr:col>1</xdr:col>
      <xdr:colOff>604519</xdr:colOff>
      <xdr:row>49</xdr:row>
      <xdr:rowOff>406395</xdr:rowOff>
    </xdr:to>
    <xdr:pic>
      <xdr:nvPicPr>
        <xdr:cNvPr id="317" name="Subgraph-bmcd67" descr="bmcd67.jpg"/>
        <xdr:cNvPicPr>
          <a:picLocks/>
        </xdr:cNvPicPr>
      </xdr:nvPicPr>
      <xdr:blipFill>
        <a:blip xmlns:r="http://schemas.openxmlformats.org/officeDocument/2006/relationships" r:embed="rId277" cstate="print"/>
        <a:stretch>
          <a:fillRect/>
        </a:stretch>
      </xdr:blipFill>
      <xdr:spPr>
        <a:xfrm>
          <a:off x="27251660" y="135021315"/>
          <a:ext cx="579119" cy="381000"/>
        </a:xfrm>
        <a:prstGeom prst="rect">
          <a:avLst/>
        </a:prstGeom>
      </xdr:spPr>
    </xdr:pic>
    <xdr:clientData/>
  </xdr:twoCellAnchor>
  <xdr:twoCellAnchor editAs="oneCell">
    <xdr:from>
      <xdr:col>1</xdr:col>
      <xdr:colOff>25400</xdr:colOff>
      <xdr:row>235</xdr:row>
      <xdr:rowOff>25402</xdr:rowOff>
    </xdr:from>
    <xdr:to>
      <xdr:col>1</xdr:col>
      <xdr:colOff>604519</xdr:colOff>
      <xdr:row>235</xdr:row>
      <xdr:rowOff>406402</xdr:rowOff>
    </xdr:to>
    <xdr:pic>
      <xdr:nvPicPr>
        <xdr:cNvPr id="318" name="Subgraph-shelleypowers" descr="shelleypowers.jpg"/>
        <xdr:cNvPicPr>
          <a:picLocks/>
        </xdr:cNvPicPr>
      </xdr:nvPicPr>
      <xdr:blipFill>
        <a:blip xmlns:r="http://schemas.openxmlformats.org/officeDocument/2006/relationships" r:embed="rId278" cstate="print"/>
        <a:stretch>
          <a:fillRect/>
        </a:stretch>
      </xdr:blipFill>
      <xdr:spPr>
        <a:xfrm>
          <a:off x="27251660" y="135448042"/>
          <a:ext cx="579119" cy="381000"/>
        </a:xfrm>
        <a:prstGeom prst="rect">
          <a:avLst/>
        </a:prstGeom>
      </xdr:spPr>
    </xdr:pic>
    <xdr:clientData/>
  </xdr:twoCellAnchor>
  <xdr:twoCellAnchor editAs="oneCell">
    <xdr:from>
      <xdr:col>1</xdr:col>
      <xdr:colOff>25400</xdr:colOff>
      <xdr:row>208</xdr:row>
      <xdr:rowOff>25397</xdr:rowOff>
    </xdr:from>
    <xdr:to>
      <xdr:col>1</xdr:col>
      <xdr:colOff>604519</xdr:colOff>
      <xdr:row>208</xdr:row>
      <xdr:rowOff>406397</xdr:rowOff>
    </xdr:to>
    <xdr:pic>
      <xdr:nvPicPr>
        <xdr:cNvPr id="319" name="Subgraph-cgutteridge" descr="cgutteridge.jpg"/>
        <xdr:cNvPicPr>
          <a:picLocks/>
        </xdr:cNvPicPr>
      </xdr:nvPicPr>
      <xdr:blipFill>
        <a:blip xmlns:r="http://schemas.openxmlformats.org/officeDocument/2006/relationships" r:embed="rId279" cstate="print"/>
        <a:stretch>
          <a:fillRect/>
        </a:stretch>
      </xdr:blipFill>
      <xdr:spPr>
        <a:xfrm>
          <a:off x="27251660" y="135874757"/>
          <a:ext cx="579119" cy="381000"/>
        </a:xfrm>
        <a:prstGeom prst="rect">
          <a:avLst/>
        </a:prstGeom>
      </xdr:spPr>
    </xdr:pic>
    <xdr:clientData/>
  </xdr:twoCellAnchor>
  <xdr:twoCellAnchor editAs="oneCell">
    <xdr:from>
      <xdr:col>1</xdr:col>
      <xdr:colOff>25400</xdr:colOff>
      <xdr:row>232</xdr:row>
      <xdr:rowOff>25404</xdr:rowOff>
    </xdr:from>
    <xdr:to>
      <xdr:col>1</xdr:col>
      <xdr:colOff>604519</xdr:colOff>
      <xdr:row>232</xdr:row>
      <xdr:rowOff>406404</xdr:rowOff>
    </xdr:to>
    <xdr:pic>
      <xdr:nvPicPr>
        <xdr:cNvPr id="320" name="Subgraph-wilm" descr="wilm.jpg"/>
        <xdr:cNvPicPr>
          <a:picLocks/>
        </xdr:cNvPicPr>
      </xdr:nvPicPr>
      <xdr:blipFill>
        <a:blip xmlns:r="http://schemas.openxmlformats.org/officeDocument/2006/relationships" r:embed="rId280" cstate="print"/>
        <a:stretch>
          <a:fillRect/>
        </a:stretch>
      </xdr:blipFill>
      <xdr:spPr>
        <a:xfrm>
          <a:off x="27251660" y="136301484"/>
          <a:ext cx="579119" cy="381000"/>
        </a:xfrm>
        <a:prstGeom prst="rect">
          <a:avLst/>
        </a:prstGeom>
      </xdr:spPr>
    </xdr:pic>
    <xdr:clientData/>
  </xdr:twoCellAnchor>
  <xdr:twoCellAnchor editAs="oneCell">
    <xdr:from>
      <xdr:col>1</xdr:col>
      <xdr:colOff>25400</xdr:colOff>
      <xdr:row>160</xdr:row>
      <xdr:rowOff>25400</xdr:rowOff>
    </xdr:from>
    <xdr:to>
      <xdr:col>1</xdr:col>
      <xdr:colOff>604519</xdr:colOff>
      <xdr:row>160</xdr:row>
      <xdr:rowOff>406400</xdr:rowOff>
    </xdr:to>
    <xdr:pic>
      <xdr:nvPicPr>
        <xdr:cNvPr id="321" name="Subgraph-citizen_bob" descr="citizen_bob.jpg"/>
        <xdr:cNvPicPr>
          <a:picLocks/>
        </xdr:cNvPicPr>
      </xdr:nvPicPr>
      <xdr:blipFill>
        <a:blip xmlns:r="http://schemas.openxmlformats.org/officeDocument/2006/relationships" r:embed="rId281" cstate="print"/>
        <a:stretch>
          <a:fillRect/>
        </a:stretch>
      </xdr:blipFill>
      <xdr:spPr>
        <a:xfrm>
          <a:off x="27251660" y="136728200"/>
          <a:ext cx="579119" cy="381000"/>
        </a:xfrm>
        <a:prstGeom prst="rect">
          <a:avLst/>
        </a:prstGeom>
      </xdr:spPr>
    </xdr:pic>
    <xdr:clientData/>
  </xdr:twoCellAnchor>
  <xdr:twoCellAnchor editAs="oneCell">
    <xdr:from>
      <xdr:col>1</xdr:col>
      <xdr:colOff>25400</xdr:colOff>
      <xdr:row>306</xdr:row>
      <xdr:rowOff>25395</xdr:rowOff>
    </xdr:from>
    <xdr:to>
      <xdr:col>1</xdr:col>
      <xdr:colOff>604519</xdr:colOff>
      <xdr:row>306</xdr:row>
      <xdr:rowOff>406395</xdr:rowOff>
    </xdr:to>
    <xdr:pic>
      <xdr:nvPicPr>
        <xdr:cNvPr id="322" name="Subgraph-brunella" descr="brunella.jpg"/>
        <xdr:cNvPicPr>
          <a:picLocks/>
        </xdr:cNvPicPr>
      </xdr:nvPicPr>
      <xdr:blipFill>
        <a:blip xmlns:r="http://schemas.openxmlformats.org/officeDocument/2006/relationships" r:embed="rId282" cstate="print"/>
        <a:stretch>
          <a:fillRect/>
        </a:stretch>
      </xdr:blipFill>
      <xdr:spPr>
        <a:xfrm>
          <a:off x="27251660" y="137154915"/>
          <a:ext cx="579119" cy="381000"/>
        </a:xfrm>
        <a:prstGeom prst="rect">
          <a:avLst/>
        </a:prstGeom>
      </xdr:spPr>
    </xdr:pic>
    <xdr:clientData/>
  </xdr:twoCellAnchor>
  <xdr:twoCellAnchor editAs="oneCell">
    <xdr:from>
      <xdr:col>1</xdr:col>
      <xdr:colOff>25400</xdr:colOff>
      <xdr:row>300</xdr:row>
      <xdr:rowOff>25402</xdr:rowOff>
    </xdr:from>
    <xdr:to>
      <xdr:col>1</xdr:col>
      <xdr:colOff>604519</xdr:colOff>
      <xdr:row>300</xdr:row>
      <xdr:rowOff>406402</xdr:rowOff>
    </xdr:to>
    <xdr:pic>
      <xdr:nvPicPr>
        <xdr:cNvPr id="323" name="Subgraph-xquery" descr="xquery.jpg"/>
        <xdr:cNvPicPr>
          <a:picLocks/>
        </xdr:cNvPicPr>
      </xdr:nvPicPr>
      <xdr:blipFill>
        <a:blip xmlns:r="http://schemas.openxmlformats.org/officeDocument/2006/relationships" r:embed="rId283" cstate="print"/>
        <a:stretch>
          <a:fillRect/>
        </a:stretch>
      </xdr:blipFill>
      <xdr:spPr>
        <a:xfrm>
          <a:off x="27251660" y="137581642"/>
          <a:ext cx="579119" cy="381000"/>
        </a:xfrm>
        <a:prstGeom prst="rect">
          <a:avLst/>
        </a:prstGeom>
      </xdr:spPr>
    </xdr:pic>
    <xdr:clientData/>
  </xdr:twoCellAnchor>
  <xdr:twoCellAnchor editAs="oneCell">
    <xdr:from>
      <xdr:col>1</xdr:col>
      <xdr:colOff>25400</xdr:colOff>
      <xdr:row>139</xdr:row>
      <xdr:rowOff>25397</xdr:rowOff>
    </xdr:from>
    <xdr:to>
      <xdr:col>1</xdr:col>
      <xdr:colOff>604519</xdr:colOff>
      <xdr:row>139</xdr:row>
      <xdr:rowOff>406397</xdr:rowOff>
    </xdr:to>
    <xdr:pic>
      <xdr:nvPicPr>
        <xdr:cNvPr id="324" name="Subgraph-wcandillon" descr="wcandillon.jpg"/>
        <xdr:cNvPicPr>
          <a:picLocks/>
        </xdr:cNvPicPr>
      </xdr:nvPicPr>
      <xdr:blipFill>
        <a:blip xmlns:r="http://schemas.openxmlformats.org/officeDocument/2006/relationships" r:embed="rId284" cstate="print"/>
        <a:stretch>
          <a:fillRect/>
        </a:stretch>
      </xdr:blipFill>
      <xdr:spPr>
        <a:xfrm>
          <a:off x="27251660" y="138008357"/>
          <a:ext cx="579119" cy="381000"/>
        </a:xfrm>
        <a:prstGeom prst="rect">
          <a:avLst/>
        </a:prstGeom>
      </xdr:spPr>
    </xdr:pic>
    <xdr:clientData/>
  </xdr:twoCellAnchor>
  <xdr:twoCellAnchor editAs="oneCell">
    <xdr:from>
      <xdr:col>1</xdr:col>
      <xdr:colOff>25400</xdr:colOff>
      <xdr:row>279</xdr:row>
      <xdr:rowOff>25404</xdr:rowOff>
    </xdr:from>
    <xdr:to>
      <xdr:col>1</xdr:col>
      <xdr:colOff>604519</xdr:colOff>
      <xdr:row>279</xdr:row>
      <xdr:rowOff>406404</xdr:rowOff>
    </xdr:to>
    <xdr:pic>
      <xdr:nvPicPr>
        <xdr:cNvPr id="325" name="Subgraph-harveybetty" descr="harveybetty.jpg"/>
        <xdr:cNvPicPr>
          <a:picLocks/>
        </xdr:cNvPicPr>
      </xdr:nvPicPr>
      <xdr:blipFill>
        <a:blip xmlns:r="http://schemas.openxmlformats.org/officeDocument/2006/relationships" r:embed="rId285" cstate="print"/>
        <a:stretch>
          <a:fillRect/>
        </a:stretch>
      </xdr:blipFill>
      <xdr:spPr>
        <a:xfrm>
          <a:off x="27251660" y="138435084"/>
          <a:ext cx="579119" cy="381000"/>
        </a:xfrm>
        <a:prstGeom prst="rect">
          <a:avLst/>
        </a:prstGeom>
      </xdr:spPr>
    </xdr:pic>
    <xdr:clientData/>
  </xdr:twoCellAnchor>
  <xdr:twoCellAnchor editAs="oneCell">
    <xdr:from>
      <xdr:col>1</xdr:col>
      <xdr:colOff>25400</xdr:colOff>
      <xdr:row>199</xdr:row>
      <xdr:rowOff>25400</xdr:rowOff>
    </xdr:from>
    <xdr:to>
      <xdr:col>1</xdr:col>
      <xdr:colOff>604519</xdr:colOff>
      <xdr:row>199</xdr:row>
      <xdr:rowOff>406400</xdr:rowOff>
    </xdr:to>
    <xdr:pic>
      <xdr:nvPicPr>
        <xdr:cNvPr id="326" name="Subgraph-georgekroner" descr="georgekroner.jpg"/>
        <xdr:cNvPicPr>
          <a:picLocks/>
        </xdr:cNvPicPr>
      </xdr:nvPicPr>
      <xdr:blipFill>
        <a:blip xmlns:r="http://schemas.openxmlformats.org/officeDocument/2006/relationships" r:embed="rId286" cstate="print"/>
        <a:stretch>
          <a:fillRect/>
        </a:stretch>
      </xdr:blipFill>
      <xdr:spPr>
        <a:xfrm>
          <a:off x="27251660" y="138861800"/>
          <a:ext cx="579119" cy="381000"/>
        </a:xfrm>
        <a:prstGeom prst="rect">
          <a:avLst/>
        </a:prstGeom>
      </xdr:spPr>
    </xdr:pic>
    <xdr:clientData/>
  </xdr:twoCellAnchor>
  <xdr:twoCellAnchor editAs="oneCell">
    <xdr:from>
      <xdr:col>1</xdr:col>
      <xdr:colOff>25400</xdr:colOff>
      <xdr:row>308</xdr:row>
      <xdr:rowOff>25395</xdr:rowOff>
    </xdr:from>
    <xdr:to>
      <xdr:col>1</xdr:col>
      <xdr:colOff>604519</xdr:colOff>
      <xdr:row>308</xdr:row>
      <xdr:rowOff>406395</xdr:rowOff>
    </xdr:to>
    <xdr:pic>
      <xdr:nvPicPr>
        <xdr:cNvPr id="327" name="Subgraph-stomohide" descr="stomohide.jpg"/>
        <xdr:cNvPicPr>
          <a:picLocks/>
        </xdr:cNvPicPr>
      </xdr:nvPicPr>
      <xdr:blipFill>
        <a:blip xmlns:r="http://schemas.openxmlformats.org/officeDocument/2006/relationships" r:embed="rId287" cstate="print"/>
        <a:stretch>
          <a:fillRect/>
        </a:stretch>
      </xdr:blipFill>
      <xdr:spPr>
        <a:xfrm>
          <a:off x="27251660" y="139288515"/>
          <a:ext cx="579119" cy="381000"/>
        </a:xfrm>
        <a:prstGeom prst="rect">
          <a:avLst/>
        </a:prstGeom>
      </xdr:spPr>
    </xdr:pic>
    <xdr:clientData/>
  </xdr:twoCellAnchor>
  <xdr:twoCellAnchor editAs="oneCell">
    <xdr:from>
      <xdr:col>1</xdr:col>
      <xdr:colOff>25400</xdr:colOff>
      <xdr:row>388</xdr:row>
      <xdr:rowOff>25402</xdr:rowOff>
    </xdr:from>
    <xdr:to>
      <xdr:col>1</xdr:col>
      <xdr:colOff>604519</xdr:colOff>
      <xdr:row>388</xdr:row>
      <xdr:rowOff>406402</xdr:rowOff>
    </xdr:to>
    <xdr:pic>
      <xdr:nvPicPr>
        <xdr:cNvPr id="328" name="Subgraph-tricycle" descr="tricycle.jpg"/>
        <xdr:cNvPicPr>
          <a:picLocks/>
        </xdr:cNvPicPr>
      </xdr:nvPicPr>
      <xdr:blipFill>
        <a:blip xmlns:r="http://schemas.openxmlformats.org/officeDocument/2006/relationships" r:embed="rId1" cstate="print"/>
        <a:stretch>
          <a:fillRect/>
        </a:stretch>
      </xdr:blipFill>
      <xdr:spPr>
        <a:xfrm>
          <a:off x="27251660" y="139715242"/>
          <a:ext cx="579119" cy="381000"/>
        </a:xfrm>
        <a:prstGeom prst="rect">
          <a:avLst/>
        </a:prstGeom>
      </xdr:spPr>
    </xdr:pic>
    <xdr:clientData/>
  </xdr:twoCellAnchor>
  <xdr:twoCellAnchor editAs="oneCell">
    <xdr:from>
      <xdr:col>1</xdr:col>
      <xdr:colOff>25400</xdr:colOff>
      <xdr:row>389</xdr:row>
      <xdr:rowOff>25397</xdr:rowOff>
    </xdr:from>
    <xdr:to>
      <xdr:col>1</xdr:col>
      <xdr:colOff>604519</xdr:colOff>
      <xdr:row>389</xdr:row>
      <xdr:rowOff>406397</xdr:rowOff>
    </xdr:to>
    <xdr:pic>
      <xdr:nvPicPr>
        <xdr:cNvPr id="329" name="Subgraph-markomanka" descr="markomanka.jpg"/>
        <xdr:cNvPicPr>
          <a:picLocks/>
        </xdr:cNvPicPr>
      </xdr:nvPicPr>
      <xdr:blipFill>
        <a:blip xmlns:r="http://schemas.openxmlformats.org/officeDocument/2006/relationships" r:embed="rId3" cstate="print"/>
        <a:stretch>
          <a:fillRect/>
        </a:stretch>
      </xdr:blipFill>
      <xdr:spPr>
        <a:xfrm>
          <a:off x="27251660" y="140141957"/>
          <a:ext cx="579119" cy="381000"/>
        </a:xfrm>
        <a:prstGeom prst="rect">
          <a:avLst/>
        </a:prstGeom>
      </xdr:spPr>
    </xdr:pic>
    <xdr:clientData/>
  </xdr:twoCellAnchor>
  <xdr:twoCellAnchor editAs="oneCell">
    <xdr:from>
      <xdr:col>1</xdr:col>
      <xdr:colOff>25400</xdr:colOff>
      <xdr:row>161</xdr:row>
      <xdr:rowOff>25404</xdr:rowOff>
    </xdr:from>
    <xdr:to>
      <xdr:col>1</xdr:col>
      <xdr:colOff>604519</xdr:colOff>
      <xdr:row>161</xdr:row>
      <xdr:rowOff>406404</xdr:rowOff>
    </xdr:to>
    <xdr:pic>
      <xdr:nvPicPr>
        <xdr:cNvPr id="330" name="Subgraph-chucka_nc" descr="chucka_nc.jpg"/>
        <xdr:cNvPicPr>
          <a:picLocks/>
        </xdr:cNvPicPr>
      </xdr:nvPicPr>
      <xdr:blipFill>
        <a:blip xmlns:r="http://schemas.openxmlformats.org/officeDocument/2006/relationships" r:embed="rId288" cstate="print"/>
        <a:stretch>
          <a:fillRect/>
        </a:stretch>
      </xdr:blipFill>
      <xdr:spPr>
        <a:xfrm>
          <a:off x="27251660" y="140568684"/>
          <a:ext cx="579119" cy="381000"/>
        </a:xfrm>
        <a:prstGeom prst="rect">
          <a:avLst/>
        </a:prstGeom>
      </xdr:spPr>
    </xdr:pic>
    <xdr:clientData/>
  </xdr:twoCellAnchor>
  <xdr:twoCellAnchor editAs="oneCell">
    <xdr:from>
      <xdr:col>1</xdr:col>
      <xdr:colOff>25400</xdr:colOff>
      <xdr:row>168</xdr:row>
      <xdr:rowOff>25400</xdr:rowOff>
    </xdr:from>
    <xdr:to>
      <xdr:col>1</xdr:col>
      <xdr:colOff>604519</xdr:colOff>
      <xdr:row>168</xdr:row>
      <xdr:rowOff>406400</xdr:rowOff>
    </xdr:to>
    <xdr:pic>
      <xdr:nvPicPr>
        <xdr:cNvPr id="331" name="Subgraph-vitojph" descr="vitojph.jpg"/>
        <xdr:cNvPicPr>
          <a:picLocks/>
        </xdr:cNvPicPr>
      </xdr:nvPicPr>
      <xdr:blipFill>
        <a:blip xmlns:r="http://schemas.openxmlformats.org/officeDocument/2006/relationships" r:embed="rId289" cstate="print"/>
        <a:stretch>
          <a:fillRect/>
        </a:stretch>
      </xdr:blipFill>
      <xdr:spPr>
        <a:xfrm>
          <a:off x="27251660" y="140995400"/>
          <a:ext cx="579119" cy="381000"/>
        </a:xfrm>
        <a:prstGeom prst="rect">
          <a:avLst/>
        </a:prstGeom>
      </xdr:spPr>
    </xdr:pic>
    <xdr:clientData/>
  </xdr:twoCellAnchor>
  <xdr:twoCellAnchor editAs="oneCell">
    <xdr:from>
      <xdr:col>1</xdr:col>
      <xdr:colOff>25400</xdr:colOff>
      <xdr:row>390</xdr:row>
      <xdr:rowOff>25395</xdr:rowOff>
    </xdr:from>
    <xdr:to>
      <xdr:col>1</xdr:col>
      <xdr:colOff>604519</xdr:colOff>
      <xdr:row>390</xdr:row>
      <xdr:rowOff>406395</xdr:rowOff>
    </xdr:to>
    <xdr:pic>
      <xdr:nvPicPr>
        <xdr:cNvPr id="332" name="Subgraph-elguillelmo" descr="elguillelmo.jpg"/>
        <xdr:cNvPicPr>
          <a:picLocks/>
        </xdr:cNvPicPr>
      </xdr:nvPicPr>
      <xdr:blipFill>
        <a:blip xmlns:r="http://schemas.openxmlformats.org/officeDocument/2006/relationships" r:embed="rId290" cstate="print"/>
        <a:stretch>
          <a:fillRect/>
        </a:stretch>
      </xdr:blipFill>
      <xdr:spPr>
        <a:xfrm>
          <a:off x="27251660" y="141422115"/>
          <a:ext cx="579119" cy="381000"/>
        </a:xfrm>
        <a:prstGeom prst="rect">
          <a:avLst/>
        </a:prstGeom>
      </xdr:spPr>
    </xdr:pic>
    <xdr:clientData/>
  </xdr:twoCellAnchor>
  <xdr:twoCellAnchor editAs="oneCell">
    <xdr:from>
      <xdr:col>1</xdr:col>
      <xdr:colOff>25400</xdr:colOff>
      <xdr:row>271</xdr:row>
      <xdr:rowOff>25402</xdr:rowOff>
    </xdr:from>
    <xdr:to>
      <xdr:col>1</xdr:col>
      <xdr:colOff>604519</xdr:colOff>
      <xdr:row>271</xdr:row>
      <xdr:rowOff>406402</xdr:rowOff>
    </xdr:to>
    <xdr:pic>
      <xdr:nvPicPr>
        <xdr:cNvPr id="333" name="Subgraph-toyodam" descr="toyodam.jpg"/>
        <xdr:cNvPicPr>
          <a:picLocks/>
        </xdr:cNvPicPr>
      </xdr:nvPicPr>
      <xdr:blipFill>
        <a:blip xmlns:r="http://schemas.openxmlformats.org/officeDocument/2006/relationships" r:embed="rId291" cstate="print"/>
        <a:stretch>
          <a:fillRect/>
        </a:stretch>
      </xdr:blipFill>
      <xdr:spPr>
        <a:xfrm>
          <a:off x="27251660" y="141848842"/>
          <a:ext cx="579119" cy="381000"/>
        </a:xfrm>
        <a:prstGeom prst="rect">
          <a:avLst/>
        </a:prstGeom>
      </xdr:spPr>
    </xdr:pic>
    <xdr:clientData/>
  </xdr:twoCellAnchor>
  <xdr:twoCellAnchor editAs="oneCell">
    <xdr:from>
      <xdr:col>1</xdr:col>
      <xdr:colOff>25400</xdr:colOff>
      <xdr:row>391</xdr:row>
      <xdr:rowOff>25397</xdr:rowOff>
    </xdr:from>
    <xdr:to>
      <xdr:col>1</xdr:col>
      <xdr:colOff>604519</xdr:colOff>
      <xdr:row>391</xdr:row>
      <xdr:rowOff>406397</xdr:rowOff>
    </xdr:to>
    <xdr:pic>
      <xdr:nvPicPr>
        <xdr:cNvPr id="334" name="Subgraph-john_mc_baker" descr="john_mc_baker.jpg"/>
        <xdr:cNvPicPr>
          <a:picLocks/>
        </xdr:cNvPicPr>
      </xdr:nvPicPr>
      <xdr:blipFill>
        <a:blip xmlns:r="http://schemas.openxmlformats.org/officeDocument/2006/relationships" r:embed="rId14" cstate="print"/>
        <a:stretch>
          <a:fillRect/>
        </a:stretch>
      </xdr:blipFill>
      <xdr:spPr>
        <a:xfrm>
          <a:off x="27251660" y="142275557"/>
          <a:ext cx="579119" cy="381000"/>
        </a:xfrm>
        <a:prstGeom prst="rect">
          <a:avLst/>
        </a:prstGeom>
      </xdr:spPr>
    </xdr:pic>
    <xdr:clientData/>
  </xdr:twoCellAnchor>
  <xdr:twoCellAnchor editAs="oneCell">
    <xdr:from>
      <xdr:col>1</xdr:col>
      <xdr:colOff>25400</xdr:colOff>
      <xdr:row>72</xdr:row>
      <xdr:rowOff>25404</xdr:rowOff>
    </xdr:from>
    <xdr:to>
      <xdr:col>1</xdr:col>
      <xdr:colOff>604519</xdr:colOff>
      <xdr:row>72</xdr:row>
      <xdr:rowOff>406404</xdr:rowOff>
    </xdr:to>
    <xdr:pic>
      <xdr:nvPicPr>
        <xdr:cNvPr id="335" name="Subgraph-DougTI" descr="DougTI.jpg"/>
        <xdr:cNvPicPr>
          <a:picLocks/>
        </xdr:cNvPicPr>
      </xdr:nvPicPr>
      <xdr:blipFill>
        <a:blip xmlns:r="http://schemas.openxmlformats.org/officeDocument/2006/relationships" r:embed="rId292" cstate="print"/>
        <a:stretch>
          <a:fillRect/>
        </a:stretch>
      </xdr:blipFill>
      <xdr:spPr>
        <a:xfrm>
          <a:off x="27251660" y="142702284"/>
          <a:ext cx="579119" cy="381000"/>
        </a:xfrm>
        <a:prstGeom prst="rect">
          <a:avLst/>
        </a:prstGeom>
      </xdr:spPr>
    </xdr:pic>
    <xdr:clientData/>
  </xdr:twoCellAnchor>
  <xdr:twoCellAnchor editAs="oneCell">
    <xdr:from>
      <xdr:col>1</xdr:col>
      <xdr:colOff>25400</xdr:colOff>
      <xdr:row>239</xdr:row>
      <xdr:rowOff>25400</xdr:rowOff>
    </xdr:from>
    <xdr:to>
      <xdr:col>1</xdr:col>
      <xdr:colOff>604519</xdr:colOff>
      <xdr:row>239</xdr:row>
      <xdr:rowOff>406400</xdr:rowOff>
    </xdr:to>
    <xdr:pic>
      <xdr:nvPicPr>
        <xdr:cNvPr id="336" name="Subgraph-owlDiscourse" descr="owlDiscourse.jpg"/>
        <xdr:cNvPicPr>
          <a:picLocks/>
        </xdr:cNvPicPr>
      </xdr:nvPicPr>
      <xdr:blipFill>
        <a:blip xmlns:r="http://schemas.openxmlformats.org/officeDocument/2006/relationships" r:embed="rId293" cstate="print"/>
        <a:stretch>
          <a:fillRect/>
        </a:stretch>
      </xdr:blipFill>
      <xdr:spPr>
        <a:xfrm>
          <a:off x="27251660" y="143129000"/>
          <a:ext cx="579119" cy="381000"/>
        </a:xfrm>
        <a:prstGeom prst="rect">
          <a:avLst/>
        </a:prstGeom>
      </xdr:spPr>
    </xdr:pic>
    <xdr:clientData/>
  </xdr:twoCellAnchor>
  <xdr:twoCellAnchor editAs="oneCell">
    <xdr:from>
      <xdr:col>1</xdr:col>
      <xdr:colOff>25400</xdr:colOff>
      <xdr:row>392</xdr:row>
      <xdr:rowOff>25395</xdr:rowOff>
    </xdr:from>
    <xdr:to>
      <xdr:col>1</xdr:col>
      <xdr:colOff>604519</xdr:colOff>
      <xdr:row>392</xdr:row>
      <xdr:rowOff>406395</xdr:rowOff>
    </xdr:to>
    <xdr:pic>
      <xdr:nvPicPr>
        <xdr:cNvPr id="337" name="Subgraph-humphd" descr="humphd.jpg"/>
        <xdr:cNvPicPr>
          <a:picLocks/>
        </xdr:cNvPicPr>
      </xdr:nvPicPr>
      <xdr:blipFill>
        <a:blip xmlns:r="http://schemas.openxmlformats.org/officeDocument/2006/relationships" r:embed="rId294" cstate="print"/>
        <a:stretch>
          <a:fillRect/>
        </a:stretch>
      </xdr:blipFill>
      <xdr:spPr>
        <a:xfrm>
          <a:off x="27251660" y="143555715"/>
          <a:ext cx="579119" cy="381000"/>
        </a:xfrm>
        <a:prstGeom prst="rect">
          <a:avLst/>
        </a:prstGeom>
      </xdr:spPr>
    </xdr:pic>
    <xdr:clientData/>
  </xdr:twoCellAnchor>
  <xdr:twoCellAnchor editAs="oneCell">
    <xdr:from>
      <xdr:col>1</xdr:col>
      <xdr:colOff>25400</xdr:colOff>
      <xdr:row>97</xdr:row>
      <xdr:rowOff>25402</xdr:rowOff>
    </xdr:from>
    <xdr:to>
      <xdr:col>1</xdr:col>
      <xdr:colOff>604519</xdr:colOff>
      <xdr:row>97</xdr:row>
      <xdr:rowOff>406402</xdr:rowOff>
    </xdr:to>
    <xdr:pic>
      <xdr:nvPicPr>
        <xdr:cNvPr id="338" name="Subgraph-jhfrith" descr="jhfrith.jpg"/>
        <xdr:cNvPicPr>
          <a:picLocks/>
        </xdr:cNvPicPr>
      </xdr:nvPicPr>
      <xdr:blipFill>
        <a:blip xmlns:r="http://schemas.openxmlformats.org/officeDocument/2006/relationships" r:embed="rId295" cstate="print"/>
        <a:stretch>
          <a:fillRect/>
        </a:stretch>
      </xdr:blipFill>
      <xdr:spPr>
        <a:xfrm>
          <a:off x="27251660" y="143982442"/>
          <a:ext cx="579119" cy="381000"/>
        </a:xfrm>
        <a:prstGeom prst="rect">
          <a:avLst/>
        </a:prstGeom>
      </xdr:spPr>
    </xdr:pic>
    <xdr:clientData/>
  </xdr:twoCellAnchor>
  <xdr:twoCellAnchor editAs="oneCell">
    <xdr:from>
      <xdr:col>1</xdr:col>
      <xdr:colOff>25400</xdr:colOff>
      <xdr:row>393</xdr:row>
      <xdr:rowOff>25397</xdr:rowOff>
    </xdr:from>
    <xdr:to>
      <xdr:col>1</xdr:col>
      <xdr:colOff>604519</xdr:colOff>
      <xdr:row>393</xdr:row>
      <xdr:rowOff>406397</xdr:rowOff>
    </xdr:to>
    <xdr:pic>
      <xdr:nvPicPr>
        <xdr:cNvPr id="339" name="Subgraph-morainium" descr="morainium.jpg"/>
        <xdr:cNvPicPr>
          <a:picLocks/>
        </xdr:cNvPicPr>
      </xdr:nvPicPr>
      <xdr:blipFill>
        <a:blip xmlns:r="http://schemas.openxmlformats.org/officeDocument/2006/relationships" r:embed="rId296" cstate="print"/>
        <a:stretch>
          <a:fillRect/>
        </a:stretch>
      </xdr:blipFill>
      <xdr:spPr>
        <a:xfrm>
          <a:off x="27251660" y="144409157"/>
          <a:ext cx="579119" cy="381000"/>
        </a:xfrm>
        <a:prstGeom prst="rect">
          <a:avLst/>
        </a:prstGeom>
      </xdr:spPr>
    </xdr:pic>
    <xdr:clientData/>
  </xdr:twoCellAnchor>
  <xdr:twoCellAnchor editAs="oneCell">
    <xdr:from>
      <xdr:col>1</xdr:col>
      <xdr:colOff>25400</xdr:colOff>
      <xdr:row>136</xdr:row>
      <xdr:rowOff>25404</xdr:rowOff>
    </xdr:from>
    <xdr:to>
      <xdr:col>1</xdr:col>
      <xdr:colOff>604519</xdr:colOff>
      <xdr:row>136</xdr:row>
      <xdr:rowOff>406404</xdr:rowOff>
    </xdr:to>
    <xdr:pic>
      <xdr:nvPicPr>
        <xdr:cNvPr id="340" name="Subgraph-KeAnne" descr="KeAnne.jpg"/>
        <xdr:cNvPicPr>
          <a:picLocks/>
        </xdr:cNvPicPr>
      </xdr:nvPicPr>
      <xdr:blipFill>
        <a:blip xmlns:r="http://schemas.openxmlformats.org/officeDocument/2006/relationships" r:embed="rId297" cstate="print"/>
        <a:stretch>
          <a:fillRect/>
        </a:stretch>
      </xdr:blipFill>
      <xdr:spPr>
        <a:xfrm>
          <a:off x="27251660" y="144835884"/>
          <a:ext cx="579119" cy="381000"/>
        </a:xfrm>
        <a:prstGeom prst="rect">
          <a:avLst/>
        </a:prstGeom>
      </xdr:spPr>
    </xdr:pic>
    <xdr:clientData/>
  </xdr:twoCellAnchor>
  <xdr:twoCellAnchor editAs="oneCell">
    <xdr:from>
      <xdr:col>1</xdr:col>
      <xdr:colOff>25400</xdr:colOff>
      <xdr:row>254</xdr:row>
      <xdr:rowOff>25400</xdr:rowOff>
    </xdr:from>
    <xdr:to>
      <xdr:col>1</xdr:col>
      <xdr:colOff>604519</xdr:colOff>
      <xdr:row>254</xdr:row>
      <xdr:rowOff>406400</xdr:rowOff>
    </xdr:to>
    <xdr:pic>
      <xdr:nvPicPr>
        <xdr:cNvPr id="341" name="Subgraph-ksonney" descr="ksonney.jpg"/>
        <xdr:cNvPicPr>
          <a:picLocks/>
        </xdr:cNvPicPr>
      </xdr:nvPicPr>
      <xdr:blipFill>
        <a:blip xmlns:r="http://schemas.openxmlformats.org/officeDocument/2006/relationships" r:embed="rId298" cstate="print"/>
        <a:stretch>
          <a:fillRect/>
        </a:stretch>
      </xdr:blipFill>
      <xdr:spPr>
        <a:xfrm>
          <a:off x="27251660" y="145262600"/>
          <a:ext cx="579119" cy="381000"/>
        </a:xfrm>
        <a:prstGeom prst="rect">
          <a:avLst/>
        </a:prstGeom>
      </xdr:spPr>
    </xdr:pic>
    <xdr:clientData/>
  </xdr:twoCellAnchor>
  <xdr:twoCellAnchor editAs="oneCell">
    <xdr:from>
      <xdr:col>1</xdr:col>
      <xdr:colOff>25400</xdr:colOff>
      <xdr:row>96</xdr:row>
      <xdr:rowOff>25395</xdr:rowOff>
    </xdr:from>
    <xdr:to>
      <xdr:col>1</xdr:col>
      <xdr:colOff>604519</xdr:colOff>
      <xdr:row>96</xdr:row>
      <xdr:rowOff>406395</xdr:rowOff>
    </xdr:to>
    <xdr:pic>
      <xdr:nvPicPr>
        <xdr:cNvPr id="342" name="Subgraph-hc" descr="hc.jpg"/>
        <xdr:cNvPicPr>
          <a:picLocks/>
        </xdr:cNvPicPr>
      </xdr:nvPicPr>
      <xdr:blipFill>
        <a:blip xmlns:r="http://schemas.openxmlformats.org/officeDocument/2006/relationships" r:embed="rId299" cstate="print"/>
        <a:stretch>
          <a:fillRect/>
        </a:stretch>
      </xdr:blipFill>
      <xdr:spPr>
        <a:xfrm>
          <a:off x="27251660" y="145689315"/>
          <a:ext cx="579119" cy="381000"/>
        </a:xfrm>
        <a:prstGeom prst="rect">
          <a:avLst/>
        </a:prstGeom>
      </xdr:spPr>
    </xdr:pic>
    <xdr:clientData/>
  </xdr:twoCellAnchor>
  <xdr:twoCellAnchor editAs="oneCell">
    <xdr:from>
      <xdr:col>1</xdr:col>
      <xdr:colOff>25400</xdr:colOff>
      <xdr:row>394</xdr:row>
      <xdr:rowOff>25402</xdr:rowOff>
    </xdr:from>
    <xdr:to>
      <xdr:col>1</xdr:col>
      <xdr:colOff>604519</xdr:colOff>
      <xdr:row>394</xdr:row>
      <xdr:rowOff>406402</xdr:rowOff>
    </xdr:to>
    <xdr:pic>
      <xdr:nvPicPr>
        <xdr:cNvPr id="343" name="Subgraph-maninranks" descr="maninranks.jpg"/>
        <xdr:cNvPicPr>
          <a:picLocks/>
        </xdr:cNvPicPr>
      </xdr:nvPicPr>
      <xdr:blipFill>
        <a:blip xmlns:r="http://schemas.openxmlformats.org/officeDocument/2006/relationships" r:embed="rId300" cstate="print"/>
        <a:stretch>
          <a:fillRect/>
        </a:stretch>
      </xdr:blipFill>
      <xdr:spPr>
        <a:xfrm>
          <a:off x="27251660" y="146116042"/>
          <a:ext cx="579119" cy="381000"/>
        </a:xfrm>
        <a:prstGeom prst="rect">
          <a:avLst/>
        </a:prstGeom>
      </xdr:spPr>
    </xdr:pic>
    <xdr:clientData/>
  </xdr:twoCellAnchor>
  <xdr:twoCellAnchor editAs="oneCell">
    <xdr:from>
      <xdr:col>1</xdr:col>
      <xdr:colOff>25400</xdr:colOff>
      <xdr:row>262</xdr:row>
      <xdr:rowOff>25397</xdr:rowOff>
    </xdr:from>
    <xdr:to>
      <xdr:col>1</xdr:col>
      <xdr:colOff>604519</xdr:colOff>
      <xdr:row>262</xdr:row>
      <xdr:rowOff>406397</xdr:rowOff>
    </xdr:to>
    <xdr:pic>
      <xdr:nvPicPr>
        <xdr:cNvPr id="344" name="Subgraph-carlosiglesias" descr="carlosiglesias.jpg"/>
        <xdr:cNvPicPr>
          <a:picLocks/>
        </xdr:cNvPicPr>
      </xdr:nvPicPr>
      <xdr:blipFill>
        <a:blip xmlns:r="http://schemas.openxmlformats.org/officeDocument/2006/relationships" r:embed="rId301" cstate="print"/>
        <a:stretch>
          <a:fillRect/>
        </a:stretch>
      </xdr:blipFill>
      <xdr:spPr>
        <a:xfrm>
          <a:off x="27251660" y="146542757"/>
          <a:ext cx="579119" cy="381000"/>
        </a:xfrm>
        <a:prstGeom prst="rect">
          <a:avLst/>
        </a:prstGeom>
      </xdr:spPr>
    </xdr:pic>
    <xdr:clientData/>
  </xdr:twoCellAnchor>
  <xdr:twoCellAnchor editAs="oneCell">
    <xdr:from>
      <xdr:col>1</xdr:col>
      <xdr:colOff>25400</xdr:colOff>
      <xdr:row>159</xdr:row>
      <xdr:rowOff>25404</xdr:rowOff>
    </xdr:from>
    <xdr:to>
      <xdr:col>1</xdr:col>
      <xdr:colOff>604519</xdr:colOff>
      <xdr:row>159</xdr:row>
      <xdr:rowOff>406404</xdr:rowOff>
    </xdr:to>
    <xdr:pic>
      <xdr:nvPicPr>
        <xdr:cNvPr id="345" name="Subgraph-mauro_nunez" descr="mauro_nunez.jpg"/>
        <xdr:cNvPicPr>
          <a:picLocks/>
        </xdr:cNvPicPr>
      </xdr:nvPicPr>
      <xdr:blipFill>
        <a:blip xmlns:r="http://schemas.openxmlformats.org/officeDocument/2006/relationships" r:embed="rId302" cstate="print"/>
        <a:stretch>
          <a:fillRect/>
        </a:stretch>
      </xdr:blipFill>
      <xdr:spPr>
        <a:xfrm>
          <a:off x="27251660" y="146969484"/>
          <a:ext cx="579119" cy="381000"/>
        </a:xfrm>
        <a:prstGeom prst="rect">
          <a:avLst/>
        </a:prstGeom>
      </xdr:spPr>
    </xdr:pic>
    <xdr:clientData/>
  </xdr:twoCellAnchor>
  <xdr:twoCellAnchor editAs="oneCell">
    <xdr:from>
      <xdr:col>1</xdr:col>
      <xdr:colOff>25400</xdr:colOff>
      <xdr:row>192</xdr:row>
      <xdr:rowOff>25400</xdr:rowOff>
    </xdr:from>
    <xdr:to>
      <xdr:col>1</xdr:col>
      <xdr:colOff>604519</xdr:colOff>
      <xdr:row>192</xdr:row>
      <xdr:rowOff>406400</xdr:rowOff>
    </xdr:to>
    <xdr:pic>
      <xdr:nvPicPr>
        <xdr:cNvPr id="346" name="Subgraph-wikier" descr="wikier.jpg"/>
        <xdr:cNvPicPr>
          <a:picLocks/>
        </xdr:cNvPicPr>
      </xdr:nvPicPr>
      <xdr:blipFill>
        <a:blip xmlns:r="http://schemas.openxmlformats.org/officeDocument/2006/relationships" r:embed="rId303" cstate="print"/>
        <a:stretch>
          <a:fillRect/>
        </a:stretch>
      </xdr:blipFill>
      <xdr:spPr>
        <a:xfrm>
          <a:off x="27251660" y="147396200"/>
          <a:ext cx="579119" cy="381000"/>
        </a:xfrm>
        <a:prstGeom prst="rect">
          <a:avLst/>
        </a:prstGeom>
      </xdr:spPr>
    </xdr:pic>
    <xdr:clientData/>
  </xdr:twoCellAnchor>
  <xdr:twoCellAnchor editAs="oneCell">
    <xdr:from>
      <xdr:col>1</xdr:col>
      <xdr:colOff>25400</xdr:colOff>
      <xdr:row>297</xdr:row>
      <xdr:rowOff>25395</xdr:rowOff>
    </xdr:from>
    <xdr:to>
      <xdr:col>1</xdr:col>
      <xdr:colOff>604519</xdr:colOff>
      <xdr:row>297</xdr:row>
      <xdr:rowOff>406395</xdr:rowOff>
    </xdr:to>
    <xdr:pic>
      <xdr:nvPicPr>
        <xdr:cNvPr id="347" name="Subgraph-mitsmit" descr="mitsmit.jpg"/>
        <xdr:cNvPicPr>
          <a:picLocks/>
        </xdr:cNvPicPr>
      </xdr:nvPicPr>
      <xdr:blipFill>
        <a:blip xmlns:r="http://schemas.openxmlformats.org/officeDocument/2006/relationships" r:embed="rId304" cstate="print"/>
        <a:stretch>
          <a:fillRect/>
        </a:stretch>
      </xdr:blipFill>
      <xdr:spPr>
        <a:xfrm>
          <a:off x="27251660" y="147822915"/>
          <a:ext cx="579119" cy="381000"/>
        </a:xfrm>
        <a:prstGeom prst="rect">
          <a:avLst/>
        </a:prstGeom>
      </xdr:spPr>
    </xdr:pic>
    <xdr:clientData/>
  </xdr:twoCellAnchor>
  <xdr:twoCellAnchor editAs="oneCell">
    <xdr:from>
      <xdr:col>1</xdr:col>
      <xdr:colOff>25400</xdr:colOff>
      <xdr:row>395</xdr:row>
      <xdr:rowOff>25402</xdr:rowOff>
    </xdr:from>
    <xdr:to>
      <xdr:col>1</xdr:col>
      <xdr:colOff>604519</xdr:colOff>
      <xdr:row>395</xdr:row>
      <xdr:rowOff>406402</xdr:rowOff>
    </xdr:to>
    <xdr:pic>
      <xdr:nvPicPr>
        <xdr:cNvPr id="348" name="Subgraph-kartographer" descr="kartographer.jpg"/>
        <xdr:cNvPicPr>
          <a:picLocks/>
        </xdr:cNvPicPr>
      </xdr:nvPicPr>
      <xdr:blipFill>
        <a:blip xmlns:r="http://schemas.openxmlformats.org/officeDocument/2006/relationships" r:embed="rId305" cstate="print"/>
        <a:stretch>
          <a:fillRect/>
        </a:stretch>
      </xdr:blipFill>
      <xdr:spPr>
        <a:xfrm>
          <a:off x="27251660" y="148249642"/>
          <a:ext cx="579119" cy="381000"/>
        </a:xfrm>
        <a:prstGeom prst="rect">
          <a:avLst/>
        </a:prstGeom>
      </xdr:spPr>
    </xdr:pic>
    <xdr:clientData/>
  </xdr:twoCellAnchor>
  <xdr:twoCellAnchor editAs="oneCell">
    <xdr:from>
      <xdr:col>1</xdr:col>
      <xdr:colOff>25400</xdr:colOff>
      <xdr:row>80</xdr:row>
      <xdr:rowOff>25397</xdr:rowOff>
    </xdr:from>
    <xdr:to>
      <xdr:col>1</xdr:col>
      <xdr:colOff>604519</xdr:colOff>
      <xdr:row>80</xdr:row>
      <xdr:rowOff>406397</xdr:rowOff>
    </xdr:to>
    <xdr:pic>
      <xdr:nvPicPr>
        <xdr:cNvPr id="349" name="Subgraph-munmun10" descr="munmun10.jpg"/>
        <xdr:cNvPicPr>
          <a:picLocks/>
        </xdr:cNvPicPr>
      </xdr:nvPicPr>
      <xdr:blipFill>
        <a:blip xmlns:r="http://schemas.openxmlformats.org/officeDocument/2006/relationships" r:embed="rId306" cstate="print"/>
        <a:stretch>
          <a:fillRect/>
        </a:stretch>
      </xdr:blipFill>
      <xdr:spPr>
        <a:xfrm>
          <a:off x="27251660" y="148676357"/>
          <a:ext cx="579119" cy="381000"/>
        </a:xfrm>
        <a:prstGeom prst="rect">
          <a:avLst/>
        </a:prstGeom>
      </xdr:spPr>
    </xdr:pic>
    <xdr:clientData/>
  </xdr:twoCellAnchor>
  <xdr:twoCellAnchor editAs="oneCell">
    <xdr:from>
      <xdr:col>1</xdr:col>
      <xdr:colOff>25400</xdr:colOff>
      <xdr:row>264</xdr:row>
      <xdr:rowOff>25404</xdr:rowOff>
    </xdr:from>
    <xdr:to>
      <xdr:col>1</xdr:col>
      <xdr:colOff>604519</xdr:colOff>
      <xdr:row>264</xdr:row>
      <xdr:rowOff>406404</xdr:rowOff>
    </xdr:to>
    <xdr:pic>
      <xdr:nvPicPr>
        <xdr:cNvPr id="350" name="Subgraph-osterg" descr="osterg.jpg"/>
        <xdr:cNvPicPr>
          <a:picLocks/>
        </xdr:cNvPicPr>
      </xdr:nvPicPr>
      <xdr:blipFill>
        <a:blip xmlns:r="http://schemas.openxmlformats.org/officeDocument/2006/relationships" r:embed="rId307" cstate="print"/>
        <a:stretch>
          <a:fillRect/>
        </a:stretch>
      </xdr:blipFill>
      <xdr:spPr>
        <a:xfrm>
          <a:off x="27251660" y="149103084"/>
          <a:ext cx="579119" cy="381000"/>
        </a:xfrm>
        <a:prstGeom prst="rect">
          <a:avLst/>
        </a:prstGeom>
      </xdr:spPr>
    </xdr:pic>
    <xdr:clientData/>
  </xdr:twoCellAnchor>
  <xdr:twoCellAnchor editAs="oneCell">
    <xdr:from>
      <xdr:col>1</xdr:col>
      <xdr:colOff>25400</xdr:colOff>
      <xdr:row>185</xdr:row>
      <xdr:rowOff>25400</xdr:rowOff>
    </xdr:from>
    <xdr:to>
      <xdr:col>1</xdr:col>
      <xdr:colOff>604519</xdr:colOff>
      <xdr:row>185</xdr:row>
      <xdr:rowOff>406400</xdr:rowOff>
    </xdr:to>
    <xdr:pic>
      <xdr:nvPicPr>
        <xdr:cNvPr id="351" name="Subgraph-Momo54" descr="Momo54.jpg"/>
        <xdr:cNvPicPr>
          <a:picLocks/>
        </xdr:cNvPicPr>
      </xdr:nvPicPr>
      <xdr:blipFill>
        <a:blip xmlns:r="http://schemas.openxmlformats.org/officeDocument/2006/relationships" r:embed="rId308" cstate="print"/>
        <a:stretch>
          <a:fillRect/>
        </a:stretch>
      </xdr:blipFill>
      <xdr:spPr>
        <a:xfrm>
          <a:off x="27251660" y="149529800"/>
          <a:ext cx="579119" cy="381000"/>
        </a:xfrm>
        <a:prstGeom prst="rect">
          <a:avLst/>
        </a:prstGeom>
      </xdr:spPr>
    </xdr:pic>
    <xdr:clientData/>
  </xdr:twoCellAnchor>
  <xdr:twoCellAnchor editAs="oneCell">
    <xdr:from>
      <xdr:col>1</xdr:col>
      <xdr:colOff>25400</xdr:colOff>
      <xdr:row>396</xdr:row>
      <xdr:rowOff>25395</xdr:rowOff>
    </xdr:from>
    <xdr:to>
      <xdr:col>1</xdr:col>
      <xdr:colOff>604519</xdr:colOff>
      <xdr:row>396</xdr:row>
      <xdr:rowOff>406395</xdr:rowOff>
    </xdr:to>
    <xdr:pic>
      <xdr:nvPicPr>
        <xdr:cNvPr id="352" name="Subgraph-robinlloyd99" descr="robinlloyd99.jpg"/>
        <xdr:cNvPicPr>
          <a:picLocks/>
        </xdr:cNvPicPr>
      </xdr:nvPicPr>
      <xdr:blipFill>
        <a:blip xmlns:r="http://schemas.openxmlformats.org/officeDocument/2006/relationships" r:embed="rId116" cstate="print"/>
        <a:stretch>
          <a:fillRect/>
        </a:stretch>
      </xdr:blipFill>
      <xdr:spPr>
        <a:xfrm>
          <a:off x="27251660" y="149956515"/>
          <a:ext cx="579119" cy="381000"/>
        </a:xfrm>
        <a:prstGeom prst="rect">
          <a:avLst/>
        </a:prstGeom>
      </xdr:spPr>
    </xdr:pic>
    <xdr:clientData/>
  </xdr:twoCellAnchor>
  <xdr:twoCellAnchor editAs="oneCell">
    <xdr:from>
      <xdr:col>1</xdr:col>
      <xdr:colOff>25400</xdr:colOff>
      <xdr:row>173</xdr:row>
      <xdr:rowOff>25402</xdr:rowOff>
    </xdr:from>
    <xdr:to>
      <xdr:col>1</xdr:col>
      <xdr:colOff>604519</xdr:colOff>
      <xdr:row>173</xdr:row>
      <xdr:rowOff>406402</xdr:rowOff>
    </xdr:to>
    <xdr:pic>
      <xdr:nvPicPr>
        <xdr:cNvPr id="353" name="Subgraph-EloniMedia" descr="EloniMedia.jpg"/>
        <xdr:cNvPicPr>
          <a:picLocks/>
        </xdr:cNvPicPr>
      </xdr:nvPicPr>
      <xdr:blipFill>
        <a:blip xmlns:r="http://schemas.openxmlformats.org/officeDocument/2006/relationships" r:embed="rId309" cstate="print"/>
        <a:stretch>
          <a:fillRect/>
        </a:stretch>
      </xdr:blipFill>
      <xdr:spPr>
        <a:xfrm>
          <a:off x="27251660" y="150383242"/>
          <a:ext cx="579119" cy="381000"/>
        </a:xfrm>
        <a:prstGeom prst="rect">
          <a:avLst/>
        </a:prstGeom>
      </xdr:spPr>
    </xdr:pic>
    <xdr:clientData/>
  </xdr:twoCellAnchor>
  <xdr:twoCellAnchor editAs="oneCell">
    <xdr:from>
      <xdr:col>1</xdr:col>
      <xdr:colOff>25400</xdr:colOff>
      <xdr:row>69</xdr:row>
      <xdr:rowOff>25397</xdr:rowOff>
    </xdr:from>
    <xdr:to>
      <xdr:col>1</xdr:col>
      <xdr:colOff>604519</xdr:colOff>
      <xdr:row>69</xdr:row>
      <xdr:rowOff>406397</xdr:rowOff>
    </xdr:to>
    <xdr:pic>
      <xdr:nvPicPr>
        <xdr:cNvPr id="354" name="Subgraph-lcatino" descr="lcatino.jpg"/>
        <xdr:cNvPicPr>
          <a:picLocks/>
        </xdr:cNvPicPr>
      </xdr:nvPicPr>
      <xdr:blipFill>
        <a:blip xmlns:r="http://schemas.openxmlformats.org/officeDocument/2006/relationships" r:embed="rId310" cstate="print"/>
        <a:stretch>
          <a:fillRect/>
        </a:stretch>
      </xdr:blipFill>
      <xdr:spPr>
        <a:xfrm>
          <a:off x="27251660" y="150809957"/>
          <a:ext cx="579119" cy="381000"/>
        </a:xfrm>
        <a:prstGeom prst="rect">
          <a:avLst/>
        </a:prstGeom>
      </xdr:spPr>
    </xdr:pic>
    <xdr:clientData/>
  </xdr:twoCellAnchor>
  <xdr:twoCellAnchor editAs="oneCell">
    <xdr:from>
      <xdr:col>1</xdr:col>
      <xdr:colOff>25400</xdr:colOff>
      <xdr:row>312</xdr:row>
      <xdr:rowOff>25404</xdr:rowOff>
    </xdr:from>
    <xdr:to>
      <xdr:col>1</xdr:col>
      <xdr:colOff>604519</xdr:colOff>
      <xdr:row>312</xdr:row>
      <xdr:rowOff>406404</xdr:rowOff>
    </xdr:to>
    <xdr:pic>
      <xdr:nvPicPr>
        <xdr:cNvPr id="355" name="Subgraph-BBerkner" descr="BBerkner.jpg"/>
        <xdr:cNvPicPr>
          <a:picLocks/>
        </xdr:cNvPicPr>
      </xdr:nvPicPr>
      <xdr:blipFill>
        <a:blip xmlns:r="http://schemas.openxmlformats.org/officeDocument/2006/relationships" r:embed="rId311" cstate="print"/>
        <a:stretch>
          <a:fillRect/>
        </a:stretch>
      </xdr:blipFill>
      <xdr:spPr>
        <a:xfrm>
          <a:off x="27251660" y="151236684"/>
          <a:ext cx="579119" cy="381000"/>
        </a:xfrm>
        <a:prstGeom prst="rect">
          <a:avLst/>
        </a:prstGeom>
      </xdr:spPr>
    </xdr:pic>
    <xdr:clientData/>
  </xdr:twoCellAnchor>
  <xdr:twoCellAnchor editAs="oneCell">
    <xdr:from>
      <xdr:col>1</xdr:col>
      <xdr:colOff>25400</xdr:colOff>
      <xdr:row>226</xdr:row>
      <xdr:rowOff>25400</xdr:rowOff>
    </xdr:from>
    <xdr:to>
      <xdr:col>1</xdr:col>
      <xdr:colOff>604519</xdr:colOff>
      <xdr:row>226</xdr:row>
      <xdr:rowOff>406400</xdr:rowOff>
    </xdr:to>
    <xdr:pic>
      <xdr:nvPicPr>
        <xdr:cNvPr id="356" name="Subgraph-DavidAKennedy" descr="DavidAKennedy.jpg"/>
        <xdr:cNvPicPr>
          <a:picLocks/>
        </xdr:cNvPicPr>
      </xdr:nvPicPr>
      <xdr:blipFill>
        <a:blip xmlns:r="http://schemas.openxmlformats.org/officeDocument/2006/relationships" r:embed="rId312" cstate="print"/>
        <a:stretch>
          <a:fillRect/>
        </a:stretch>
      </xdr:blipFill>
      <xdr:spPr>
        <a:xfrm>
          <a:off x="27251660" y="151663400"/>
          <a:ext cx="579119" cy="381000"/>
        </a:xfrm>
        <a:prstGeom prst="rect">
          <a:avLst/>
        </a:prstGeom>
      </xdr:spPr>
    </xdr:pic>
    <xdr:clientData/>
  </xdr:twoCellAnchor>
  <xdr:twoCellAnchor editAs="oneCell">
    <xdr:from>
      <xdr:col>1</xdr:col>
      <xdr:colOff>25400</xdr:colOff>
      <xdr:row>397</xdr:row>
      <xdr:rowOff>25395</xdr:rowOff>
    </xdr:from>
    <xdr:to>
      <xdr:col>1</xdr:col>
      <xdr:colOff>604519</xdr:colOff>
      <xdr:row>397</xdr:row>
      <xdr:rowOff>406395</xdr:rowOff>
    </xdr:to>
    <xdr:pic>
      <xdr:nvPicPr>
        <xdr:cNvPr id="357" name="Subgraph-KatieRoseRepp" descr="KatieRoseRepp.jpg"/>
        <xdr:cNvPicPr>
          <a:picLocks/>
        </xdr:cNvPicPr>
      </xdr:nvPicPr>
      <xdr:blipFill>
        <a:blip xmlns:r="http://schemas.openxmlformats.org/officeDocument/2006/relationships" r:embed="rId144" cstate="print"/>
        <a:stretch>
          <a:fillRect/>
        </a:stretch>
      </xdr:blipFill>
      <xdr:spPr>
        <a:xfrm>
          <a:off x="27251660" y="152090115"/>
          <a:ext cx="579119" cy="381000"/>
        </a:xfrm>
        <a:prstGeom prst="rect">
          <a:avLst/>
        </a:prstGeom>
      </xdr:spPr>
    </xdr:pic>
    <xdr:clientData/>
  </xdr:twoCellAnchor>
  <xdr:twoCellAnchor editAs="oneCell">
    <xdr:from>
      <xdr:col>1</xdr:col>
      <xdr:colOff>25400</xdr:colOff>
      <xdr:row>87</xdr:row>
      <xdr:rowOff>25402</xdr:rowOff>
    </xdr:from>
    <xdr:to>
      <xdr:col>1</xdr:col>
      <xdr:colOff>604519</xdr:colOff>
      <xdr:row>87</xdr:row>
      <xdr:rowOff>406402</xdr:rowOff>
    </xdr:to>
    <xdr:pic>
      <xdr:nvPicPr>
        <xdr:cNvPr id="358" name="Subgraph-mantruc" descr="mantruc.jpg"/>
        <xdr:cNvPicPr>
          <a:picLocks/>
        </xdr:cNvPicPr>
      </xdr:nvPicPr>
      <xdr:blipFill>
        <a:blip xmlns:r="http://schemas.openxmlformats.org/officeDocument/2006/relationships" r:embed="rId313" cstate="print"/>
        <a:stretch>
          <a:fillRect/>
        </a:stretch>
      </xdr:blipFill>
      <xdr:spPr>
        <a:xfrm>
          <a:off x="27251660" y="152516842"/>
          <a:ext cx="579119" cy="381000"/>
        </a:xfrm>
        <a:prstGeom prst="rect">
          <a:avLst/>
        </a:prstGeom>
      </xdr:spPr>
    </xdr:pic>
    <xdr:clientData/>
  </xdr:twoCellAnchor>
  <xdr:twoCellAnchor editAs="oneCell">
    <xdr:from>
      <xdr:col>1</xdr:col>
      <xdr:colOff>25400</xdr:colOff>
      <xdr:row>280</xdr:row>
      <xdr:rowOff>25397</xdr:rowOff>
    </xdr:from>
    <xdr:to>
      <xdr:col>1</xdr:col>
      <xdr:colOff>604519</xdr:colOff>
      <xdr:row>280</xdr:row>
      <xdr:rowOff>406397</xdr:rowOff>
    </xdr:to>
    <xdr:pic>
      <xdr:nvPicPr>
        <xdr:cNvPr id="359" name="Subgraph-richardreid14" descr="richardreid14.jpg"/>
        <xdr:cNvPicPr>
          <a:picLocks/>
        </xdr:cNvPicPr>
      </xdr:nvPicPr>
      <xdr:blipFill>
        <a:blip xmlns:r="http://schemas.openxmlformats.org/officeDocument/2006/relationships" r:embed="rId314" cstate="print"/>
        <a:stretch>
          <a:fillRect/>
        </a:stretch>
      </xdr:blipFill>
      <xdr:spPr>
        <a:xfrm>
          <a:off x="27251660" y="152943557"/>
          <a:ext cx="579119" cy="381000"/>
        </a:xfrm>
        <a:prstGeom prst="rect">
          <a:avLst/>
        </a:prstGeom>
      </xdr:spPr>
    </xdr:pic>
    <xdr:clientData/>
  </xdr:twoCellAnchor>
  <xdr:twoCellAnchor editAs="oneCell">
    <xdr:from>
      <xdr:col>1</xdr:col>
      <xdr:colOff>25400</xdr:colOff>
      <xdr:row>223</xdr:row>
      <xdr:rowOff>25404</xdr:rowOff>
    </xdr:from>
    <xdr:to>
      <xdr:col>1</xdr:col>
      <xdr:colOff>604519</xdr:colOff>
      <xdr:row>223</xdr:row>
      <xdr:rowOff>406404</xdr:rowOff>
    </xdr:to>
    <xdr:pic>
      <xdr:nvPicPr>
        <xdr:cNvPr id="360" name="Subgraph-Ribbit" descr="Ribbit.jpg"/>
        <xdr:cNvPicPr>
          <a:picLocks/>
        </xdr:cNvPicPr>
      </xdr:nvPicPr>
      <xdr:blipFill>
        <a:blip xmlns:r="http://schemas.openxmlformats.org/officeDocument/2006/relationships" r:embed="rId315" cstate="print"/>
        <a:stretch>
          <a:fillRect/>
        </a:stretch>
      </xdr:blipFill>
      <xdr:spPr>
        <a:xfrm>
          <a:off x="27251660" y="153370284"/>
          <a:ext cx="579119" cy="381000"/>
        </a:xfrm>
        <a:prstGeom prst="rect">
          <a:avLst/>
        </a:prstGeom>
      </xdr:spPr>
    </xdr:pic>
    <xdr:clientData/>
  </xdr:twoCellAnchor>
  <xdr:twoCellAnchor editAs="oneCell">
    <xdr:from>
      <xdr:col>1</xdr:col>
      <xdr:colOff>25400</xdr:colOff>
      <xdr:row>398</xdr:row>
      <xdr:rowOff>25400</xdr:rowOff>
    </xdr:from>
    <xdr:to>
      <xdr:col>1</xdr:col>
      <xdr:colOff>604519</xdr:colOff>
      <xdr:row>398</xdr:row>
      <xdr:rowOff>406400</xdr:rowOff>
    </xdr:to>
    <xdr:pic>
      <xdr:nvPicPr>
        <xdr:cNvPr id="361" name="Subgraph-jonghm" descr="jonghm.jpg"/>
        <xdr:cNvPicPr>
          <a:picLocks/>
        </xdr:cNvPicPr>
      </xdr:nvPicPr>
      <xdr:blipFill>
        <a:blip xmlns:r="http://schemas.openxmlformats.org/officeDocument/2006/relationships" r:embed="rId69" cstate="print"/>
        <a:stretch>
          <a:fillRect/>
        </a:stretch>
      </xdr:blipFill>
      <xdr:spPr>
        <a:xfrm>
          <a:off x="27251660" y="153797000"/>
          <a:ext cx="579119" cy="381000"/>
        </a:xfrm>
        <a:prstGeom prst="rect">
          <a:avLst/>
        </a:prstGeom>
      </xdr:spPr>
    </xdr:pic>
    <xdr:clientData/>
  </xdr:twoCellAnchor>
  <xdr:twoCellAnchor editAs="oneCell">
    <xdr:from>
      <xdr:col>1</xdr:col>
      <xdr:colOff>25400</xdr:colOff>
      <xdr:row>399</xdr:row>
      <xdr:rowOff>25395</xdr:rowOff>
    </xdr:from>
    <xdr:to>
      <xdr:col>1</xdr:col>
      <xdr:colOff>604519</xdr:colOff>
      <xdr:row>399</xdr:row>
      <xdr:rowOff>406395</xdr:rowOff>
    </xdr:to>
    <xdr:pic>
      <xdr:nvPicPr>
        <xdr:cNvPr id="362" name="Subgraph-liza183" descr="liza183.jpg"/>
        <xdr:cNvPicPr>
          <a:picLocks/>
        </xdr:cNvPicPr>
      </xdr:nvPicPr>
      <xdr:blipFill>
        <a:blip xmlns:r="http://schemas.openxmlformats.org/officeDocument/2006/relationships" r:embed="rId316" cstate="print"/>
        <a:stretch>
          <a:fillRect/>
        </a:stretch>
      </xdr:blipFill>
      <xdr:spPr>
        <a:xfrm>
          <a:off x="27251660" y="154223715"/>
          <a:ext cx="579119" cy="381000"/>
        </a:xfrm>
        <a:prstGeom prst="rect">
          <a:avLst/>
        </a:prstGeom>
      </xdr:spPr>
    </xdr:pic>
    <xdr:clientData/>
  </xdr:twoCellAnchor>
  <xdr:twoCellAnchor editAs="oneCell">
    <xdr:from>
      <xdr:col>1</xdr:col>
      <xdr:colOff>25400</xdr:colOff>
      <xdr:row>247</xdr:row>
      <xdr:rowOff>25402</xdr:rowOff>
    </xdr:from>
    <xdr:to>
      <xdr:col>1</xdr:col>
      <xdr:colOff>604519</xdr:colOff>
      <xdr:row>247</xdr:row>
      <xdr:rowOff>406402</xdr:rowOff>
    </xdr:to>
    <xdr:pic>
      <xdr:nvPicPr>
        <xdr:cNvPr id="363" name="Subgraph-JacobyDave" descr="JacobyDave.jpg"/>
        <xdr:cNvPicPr>
          <a:picLocks/>
        </xdr:cNvPicPr>
      </xdr:nvPicPr>
      <xdr:blipFill>
        <a:blip xmlns:r="http://schemas.openxmlformats.org/officeDocument/2006/relationships" r:embed="rId317" cstate="print"/>
        <a:stretch>
          <a:fillRect/>
        </a:stretch>
      </xdr:blipFill>
      <xdr:spPr>
        <a:xfrm>
          <a:off x="27251660" y="154650442"/>
          <a:ext cx="579119" cy="381000"/>
        </a:xfrm>
        <a:prstGeom prst="rect">
          <a:avLst/>
        </a:prstGeom>
      </xdr:spPr>
    </xdr:pic>
    <xdr:clientData/>
  </xdr:twoCellAnchor>
  <xdr:twoCellAnchor editAs="oneCell">
    <xdr:from>
      <xdr:col>1</xdr:col>
      <xdr:colOff>25400</xdr:colOff>
      <xdr:row>274</xdr:row>
      <xdr:rowOff>25397</xdr:rowOff>
    </xdr:from>
    <xdr:to>
      <xdr:col>1</xdr:col>
      <xdr:colOff>604519</xdr:colOff>
      <xdr:row>274</xdr:row>
      <xdr:rowOff>406397</xdr:rowOff>
    </xdr:to>
    <xdr:pic>
      <xdr:nvPicPr>
        <xdr:cNvPr id="364" name="Subgraph-peatbogyeri" descr="peatbogyeri.jpg"/>
        <xdr:cNvPicPr>
          <a:picLocks/>
        </xdr:cNvPicPr>
      </xdr:nvPicPr>
      <xdr:blipFill>
        <a:blip xmlns:r="http://schemas.openxmlformats.org/officeDocument/2006/relationships" r:embed="rId318" cstate="print"/>
        <a:stretch>
          <a:fillRect/>
        </a:stretch>
      </xdr:blipFill>
      <xdr:spPr>
        <a:xfrm>
          <a:off x="27251660" y="155077157"/>
          <a:ext cx="579119" cy="381000"/>
        </a:xfrm>
        <a:prstGeom prst="rect">
          <a:avLst/>
        </a:prstGeom>
      </xdr:spPr>
    </xdr:pic>
    <xdr:clientData/>
  </xdr:twoCellAnchor>
  <xdr:twoCellAnchor editAs="oneCell">
    <xdr:from>
      <xdr:col>1</xdr:col>
      <xdr:colOff>25400</xdr:colOff>
      <xdr:row>400</xdr:row>
      <xdr:rowOff>25404</xdr:rowOff>
    </xdr:from>
    <xdr:to>
      <xdr:col>1</xdr:col>
      <xdr:colOff>604519</xdr:colOff>
      <xdr:row>400</xdr:row>
      <xdr:rowOff>406404</xdr:rowOff>
    </xdr:to>
    <xdr:pic>
      <xdr:nvPicPr>
        <xdr:cNvPr id="365" name="Subgraph-hubculture" descr="hubculture.jpg"/>
        <xdr:cNvPicPr>
          <a:picLocks/>
        </xdr:cNvPicPr>
      </xdr:nvPicPr>
      <xdr:blipFill>
        <a:blip xmlns:r="http://schemas.openxmlformats.org/officeDocument/2006/relationships" r:embed="rId3" cstate="print"/>
        <a:stretch>
          <a:fillRect/>
        </a:stretch>
      </xdr:blipFill>
      <xdr:spPr>
        <a:xfrm>
          <a:off x="27251660" y="155503884"/>
          <a:ext cx="579119" cy="381000"/>
        </a:xfrm>
        <a:prstGeom prst="rect">
          <a:avLst/>
        </a:prstGeom>
      </xdr:spPr>
    </xdr:pic>
    <xdr:clientData/>
  </xdr:twoCellAnchor>
  <xdr:twoCellAnchor editAs="oneCell">
    <xdr:from>
      <xdr:col>1</xdr:col>
      <xdr:colOff>25400</xdr:colOff>
      <xdr:row>172</xdr:row>
      <xdr:rowOff>25400</xdr:rowOff>
    </xdr:from>
    <xdr:to>
      <xdr:col>1</xdr:col>
      <xdr:colOff>604519</xdr:colOff>
      <xdr:row>172</xdr:row>
      <xdr:rowOff>406400</xdr:rowOff>
    </xdr:to>
    <xdr:pic>
      <xdr:nvPicPr>
        <xdr:cNvPr id="366" name="Subgraph-takechan2000" descr="takechan2000.jpg"/>
        <xdr:cNvPicPr>
          <a:picLocks/>
        </xdr:cNvPicPr>
      </xdr:nvPicPr>
      <xdr:blipFill>
        <a:blip xmlns:r="http://schemas.openxmlformats.org/officeDocument/2006/relationships" r:embed="rId319" cstate="print"/>
        <a:stretch>
          <a:fillRect/>
        </a:stretch>
      </xdr:blipFill>
      <xdr:spPr>
        <a:xfrm>
          <a:off x="27251660" y="155930600"/>
          <a:ext cx="579119" cy="381000"/>
        </a:xfrm>
        <a:prstGeom prst="rect">
          <a:avLst/>
        </a:prstGeom>
      </xdr:spPr>
    </xdr:pic>
    <xdr:clientData/>
  </xdr:twoCellAnchor>
  <xdr:twoCellAnchor editAs="oneCell">
    <xdr:from>
      <xdr:col>1</xdr:col>
      <xdr:colOff>25400</xdr:colOff>
      <xdr:row>401</xdr:row>
      <xdr:rowOff>25395</xdr:rowOff>
    </xdr:from>
    <xdr:to>
      <xdr:col>1</xdr:col>
      <xdr:colOff>604519</xdr:colOff>
      <xdr:row>401</xdr:row>
      <xdr:rowOff>406395</xdr:rowOff>
    </xdr:to>
    <xdr:pic>
      <xdr:nvPicPr>
        <xdr:cNvPr id="367" name="Subgraph-junkimarui" descr="junkimarui.jpg"/>
        <xdr:cNvPicPr>
          <a:picLocks/>
        </xdr:cNvPicPr>
      </xdr:nvPicPr>
      <xdr:blipFill>
        <a:blip xmlns:r="http://schemas.openxmlformats.org/officeDocument/2006/relationships" r:embed="rId320" cstate="print"/>
        <a:stretch>
          <a:fillRect/>
        </a:stretch>
      </xdr:blipFill>
      <xdr:spPr>
        <a:xfrm>
          <a:off x="27251660" y="156357315"/>
          <a:ext cx="579119" cy="381000"/>
        </a:xfrm>
        <a:prstGeom prst="rect">
          <a:avLst/>
        </a:prstGeom>
      </xdr:spPr>
    </xdr:pic>
    <xdr:clientData/>
  </xdr:twoCellAnchor>
  <xdr:twoCellAnchor editAs="oneCell">
    <xdr:from>
      <xdr:col>1</xdr:col>
      <xdr:colOff>25400</xdr:colOff>
      <xdr:row>46</xdr:row>
      <xdr:rowOff>25402</xdr:rowOff>
    </xdr:from>
    <xdr:to>
      <xdr:col>1</xdr:col>
      <xdr:colOff>604519</xdr:colOff>
      <xdr:row>46</xdr:row>
      <xdr:rowOff>406402</xdr:rowOff>
    </xdr:to>
    <xdr:pic>
      <xdr:nvPicPr>
        <xdr:cNvPr id="368" name="Subgraph-CoreyLeong" descr="CoreyLeong.jpg"/>
        <xdr:cNvPicPr>
          <a:picLocks/>
        </xdr:cNvPicPr>
      </xdr:nvPicPr>
      <xdr:blipFill>
        <a:blip xmlns:r="http://schemas.openxmlformats.org/officeDocument/2006/relationships" r:embed="rId321" cstate="print"/>
        <a:stretch>
          <a:fillRect/>
        </a:stretch>
      </xdr:blipFill>
      <xdr:spPr>
        <a:xfrm>
          <a:off x="27251660" y="156784042"/>
          <a:ext cx="579119" cy="381000"/>
        </a:xfrm>
        <a:prstGeom prst="rect">
          <a:avLst/>
        </a:prstGeom>
      </xdr:spPr>
    </xdr:pic>
    <xdr:clientData/>
  </xdr:twoCellAnchor>
  <xdr:twoCellAnchor editAs="oneCell">
    <xdr:from>
      <xdr:col>1</xdr:col>
      <xdr:colOff>25400</xdr:colOff>
      <xdr:row>188</xdr:row>
      <xdr:rowOff>25397</xdr:rowOff>
    </xdr:from>
    <xdr:to>
      <xdr:col>1</xdr:col>
      <xdr:colOff>604519</xdr:colOff>
      <xdr:row>188</xdr:row>
      <xdr:rowOff>406397</xdr:rowOff>
    </xdr:to>
    <xdr:pic>
      <xdr:nvPicPr>
        <xdr:cNvPr id="369" name="Subgraph-noahmendelsohn" descr="noahmendelsohn.jpg"/>
        <xdr:cNvPicPr>
          <a:picLocks/>
        </xdr:cNvPicPr>
      </xdr:nvPicPr>
      <xdr:blipFill>
        <a:blip xmlns:r="http://schemas.openxmlformats.org/officeDocument/2006/relationships" r:embed="rId322" cstate="print"/>
        <a:stretch>
          <a:fillRect/>
        </a:stretch>
      </xdr:blipFill>
      <xdr:spPr>
        <a:xfrm>
          <a:off x="27251660" y="157210757"/>
          <a:ext cx="579119" cy="381000"/>
        </a:xfrm>
        <a:prstGeom prst="rect">
          <a:avLst/>
        </a:prstGeom>
      </xdr:spPr>
    </xdr:pic>
    <xdr:clientData/>
  </xdr:twoCellAnchor>
  <xdr:twoCellAnchor editAs="oneCell">
    <xdr:from>
      <xdr:col>1</xdr:col>
      <xdr:colOff>25400</xdr:colOff>
      <xdr:row>402</xdr:row>
      <xdr:rowOff>25404</xdr:rowOff>
    </xdr:from>
    <xdr:to>
      <xdr:col>1</xdr:col>
      <xdr:colOff>604519</xdr:colOff>
      <xdr:row>402</xdr:row>
      <xdr:rowOff>406404</xdr:rowOff>
    </xdr:to>
    <xdr:pic>
      <xdr:nvPicPr>
        <xdr:cNvPr id="370" name="Subgraph-chadep" descr="chadep.jpg"/>
        <xdr:cNvPicPr>
          <a:picLocks/>
        </xdr:cNvPicPr>
      </xdr:nvPicPr>
      <xdr:blipFill>
        <a:blip xmlns:r="http://schemas.openxmlformats.org/officeDocument/2006/relationships" r:embed="rId323" cstate="print"/>
        <a:stretch>
          <a:fillRect/>
        </a:stretch>
      </xdr:blipFill>
      <xdr:spPr>
        <a:xfrm>
          <a:off x="27251660" y="157637484"/>
          <a:ext cx="579119" cy="381000"/>
        </a:xfrm>
        <a:prstGeom prst="rect">
          <a:avLst/>
        </a:prstGeom>
      </xdr:spPr>
    </xdr:pic>
    <xdr:clientData/>
  </xdr:twoCellAnchor>
  <xdr:twoCellAnchor editAs="oneCell">
    <xdr:from>
      <xdr:col>1</xdr:col>
      <xdr:colOff>25400</xdr:colOff>
      <xdr:row>111</xdr:row>
      <xdr:rowOff>25400</xdr:rowOff>
    </xdr:from>
    <xdr:to>
      <xdr:col>1</xdr:col>
      <xdr:colOff>604519</xdr:colOff>
      <xdr:row>111</xdr:row>
      <xdr:rowOff>406400</xdr:rowOff>
    </xdr:to>
    <xdr:pic>
      <xdr:nvPicPr>
        <xdr:cNvPr id="371" name="Subgraph-AndrewWahbe" descr="AndrewWahbe.jpg"/>
        <xdr:cNvPicPr>
          <a:picLocks/>
        </xdr:cNvPicPr>
      </xdr:nvPicPr>
      <xdr:blipFill>
        <a:blip xmlns:r="http://schemas.openxmlformats.org/officeDocument/2006/relationships" r:embed="rId324" cstate="print"/>
        <a:stretch>
          <a:fillRect/>
        </a:stretch>
      </xdr:blipFill>
      <xdr:spPr>
        <a:xfrm>
          <a:off x="27251660" y="158064200"/>
          <a:ext cx="579119" cy="381000"/>
        </a:xfrm>
        <a:prstGeom prst="rect">
          <a:avLst/>
        </a:prstGeom>
      </xdr:spPr>
    </xdr:pic>
    <xdr:clientData/>
  </xdr:twoCellAnchor>
  <xdr:twoCellAnchor editAs="oneCell">
    <xdr:from>
      <xdr:col>1</xdr:col>
      <xdr:colOff>25400</xdr:colOff>
      <xdr:row>403</xdr:row>
      <xdr:rowOff>25395</xdr:rowOff>
    </xdr:from>
    <xdr:to>
      <xdr:col>1</xdr:col>
      <xdr:colOff>604519</xdr:colOff>
      <xdr:row>403</xdr:row>
      <xdr:rowOff>406395</xdr:rowOff>
    </xdr:to>
    <xdr:pic>
      <xdr:nvPicPr>
        <xdr:cNvPr id="372" name="Subgraph-gotoPlanB" descr="gotoPlanB.jpg"/>
        <xdr:cNvPicPr>
          <a:picLocks/>
        </xdr:cNvPicPr>
      </xdr:nvPicPr>
      <xdr:blipFill>
        <a:blip xmlns:r="http://schemas.openxmlformats.org/officeDocument/2006/relationships" r:embed="rId3" cstate="print"/>
        <a:stretch>
          <a:fillRect/>
        </a:stretch>
      </xdr:blipFill>
      <xdr:spPr>
        <a:xfrm>
          <a:off x="27251660" y="158490915"/>
          <a:ext cx="579119" cy="381000"/>
        </a:xfrm>
        <a:prstGeom prst="rect">
          <a:avLst/>
        </a:prstGeom>
      </xdr:spPr>
    </xdr:pic>
    <xdr:clientData/>
  </xdr:twoCellAnchor>
  <xdr:twoCellAnchor editAs="oneCell">
    <xdr:from>
      <xdr:col>1</xdr:col>
      <xdr:colOff>25400</xdr:colOff>
      <xdr:row>118</xdr:row>
      <xdr:rowOff>25402</xdr:rowOff>
    </xdr:from>
    <xdr:to>
      <xdr:col>1</xdr:col>
      <xdr:colOff>604519</xdr:colOff>
      <xdr:row>118</xdr:row>
      <xdr:rowOff>406402</xdr:rowOff>
    </xdr:to>
    <xdr:pic>
      <xdr:nvPicPr>
        <xdr:cNvPr id="373" name="Subgraph-junszhao" descr="junszhao.jpg"/>
        <xdr:cNvPicPr>
          <a:picLocks/>
        </xdr:cNvPicPr>
      </xdr:nvPicPr>
      <xdr:blipFill>
        <a:blip xmlns:r="http://schemas.openxmlformats.org/officeDocument/2006/relationships" r:embed="rId325" cstate="print"/>
        <a:stretch>
          <a:fillRect/>
        </a:stretch>
      </xdr:blipFill>
      <xdr:spPr>
        <a:xfrm>
          <a:off x="27251660" y="158917642"/>
          <a:ext cx="579119" cy="381000"/>
        </a:xfrm>
        <a:prstGeom prst="rect">
          <a:avLst/>
        </a:prstGeom>
      </xdr:spPr>
    </xdr:pic>
    <xdr:clientData/>
  </xdr:twoCellAnchor>
  <xdr:twoCellAnchor editAs="oneCell">
    <xdr:from>
      <xdr:col>1</xdr:col>
      <xdr:colOff>25400</xdr:colOff>
      <xdr:row>158</xdr:row>
      <xdr:rowOff>25397</xdr:rowOff>
    </xdr:from>
    <xdr:to>
      <xdr:col>1</xdr:col>
      <xdr:colOff>604519</xdr:colOff>
      <xdr:row>158</xdr:row>
      <xdr:rowOff>406397</xdr:rowOff>
    </xdr:to>
    <xdr:pic>
      <xdr:nvPicPr>
        <xdr:cNvPr id="374" name="Subgraph-mischatuffield" descr="mischatuffield.jpg"/>
        <xdr:cNvPicPr>
          <a:picLocks/>
        </xdr:cNvPicPr>
      </xdr:nvPicPr>
      <xdr:blipFill>
        <a:blip xmlns:r="http://schemas.openxmlformats.org/officeDocument/2006/relationships" r:embed="rId326" cstate="print"/>
        <a:stretch>
          <a:fillRect/>
        </a:stretch>
      </xdr:blipFill>
      <xdr:spPr>
        <a:xfrm>
          <a:off x="27251660" y="159344357"/>
          <a:ext cx="579119" cy="381000"/>
        </a:xfrm>
        <a:prstGeom prst="rect">
          <a:avLst/>
        </a:prstGeom>
      </xdr:spPr>
    </xdr:pic>
    <xdr:clientData/>
  </xdr:twoCellAnchor>
  <xdr:twoCellAnchor editAs="oneCell">
    <xdr:from>
      <xdr:col>1</xdr:col>
      <xdr:colOff>25400</xdr:colOff>
      <xdr:row>292</xdr:row>
      <xdr:rowOff>25404</xdr:rowOff>
    </xdr:from>
    <xdr:to>
      <xdr:col>1</xdr:col>
      <xdr:colOff>604519</xdr:colOff>
      <xdr:row>292</xdr:row>
      <xdr:rowOff>406404</xdr:rowOff>
    </xdr:to>
    <xdr:pic>
      <xdr:nvPicPr>
        <xdr:cNvPr id="375" name="Subgraph-seanbechhofer" descr="seanbechhofer.jpg"/>
        <xdr:cNvPicPr>
          <a:picLocks/>
        </xdr:cNvPicPr>
      </xdr:nvPicPr>
      <xdr:blipFill>
        <a:blip xmlns:r="http://schemas.openxmlformats.org/officeDocument/2006/relationships" r:embed="rId327" cstate="print"/>
        <a:stretch>
          <a:fillRect/>
        </a:stretch>
      </xdr:blipFill>
      <xdr:spPr>
        <a:xfrm>
          <a:off x="27251660" y="159771084"/>
          <a:ext cx="579119" cy="381000"/>
        </a:xfrm>
        <a:prstGeom prst="rect">
          <a:avLst/>
        </a:prstGeom>
      </xdr:spPr>
    </xdr:pic>
    <xdr:clientData/>
  </xdr:twoCellAnchor>
  <xdr:twoCellAnchor editAs="oneCell">
    <xdr:from>
      <xdr:col>1</xdr:col>
      <xdr:colOff>25400</xdr:colOff>
      <xdr:row>151</xdr:row>
      <xdr:rowOff>25400</xdr:rowOff>
    </xdr:from>
    <xdr:to>
      <xdr:col>1</xdr:col>
      <xdr:colOff>604519</xdr:colOff>
      <xdr:row>151</xdr:row>
      <xdr:rowOff>406400</xdr:rowOff>
    </xdr:to>
    <xdr:pic>
      <xdr:nvPicPr>
        <xdr:cNvPr id="376" name="Subgraph-jkennedy93" descr="jkennedy93.jpg"/>
        <xdr:cNvPicPr>
          <a:picLocks/>
        </xdr:cNvPicPr>
      </xdr:nvPicPr>
      <xdr:blipFill>
        <a:blip xmlns:r="http://schemas.openxmlformats.org/officeDocument/2006/relationships" r:embed="rId328" cstate="print"/>
        <a:stretch>
          <a:fillRect/>
        </a:stretch>
      </xdr:blipFill>
      <xdr:spPr>
        <a:xfrm>
          <a:off x="27251660" y="160197800"/>
          <a:ext cx="579119" cy="381000"/>
        </a:xfrm>
        <a:prstGeom prst="rect">
          <a:avLst/>
        </a:prstGeom>
      </xdr:spPr>
    </xdr:pic>
    <xdr:clientData/>
  </xdr:twoCellAnchor>
  <xdr:twoCellAnchor editAs="oneCell">
    <xdr:from>
      <xdr:col>1</xdr:col>
      <xdr:colOff>25400</xdr:colOff>
      <xdr:row>404</xdr:row>
      <xdr:rowOff>25395</xdr:rowOff>
    </xdr:from>
    <xdr:to>
      <xdr:col>1</xdr:col>
      <xdr:colOff>604519</xdr:colOff>
      <xdr:row>404</xdr:row>
      <xdr:rowOff>406395</xdr:rowOff>
    </xdr:to>
    <xdr:pic>
      <xdr:nvPicPr>
        <xdr:cNvPr id="377" name="Subgraph-virup" descr="virup.jpg"/>
        <xdr:cNvPicPr>
          <a:picLocks/>
        </xdr:cNvPicPr>
      </xdr:nvPicPr>
      <xdr:blipFill>
        <a:blip xmlns:r="http://schemas.openxmlformats.org/officeDocument/2006/relationships" r:embed="rId305" cstate="print"/>
        <a:stretch>
          <a:fillRect/>
        </a:stretch>
      </xdr:blipFill>
      <xdr:spPr>
        <a:xfrm>
          <a:off x="27251660" y="160624515"/>
          <a:ext cx="579119" cy="381000"/>
        </a:xfrm>
        <a:prstGeom prst="rect">
          <a:avLst/>
        </a:prstGeom>
      </xdr:spPr>
    </xdr:pic>
    <xdr:clientData/>
  </xdr:twoCellAnchor>
  <xdr:twoCellAnchor editAs="oneCell">
    <xdr:from>
      <xdr:col>1</xdr:col>
      <xdr:colOff>25400</xdr:colOff>
      <xdr:row>291</xdr:row>
      <xdr:rowOff>25402</xdr:rowOff>
    </xdr:from>
    <xdr:to>
      <xdr:col>1</xdr:col>
      <xdr:colOff>604519</xdr:colOff>
      <xdr:row>291</xdr:row>
      <xdr:rowOff>406402</xdr:rowOff>
    </xdr:to>
    <xdr:pic>
      <xdr:nvPicPr>
        <xdr:cNvPr id="378" name="Subgraph-georgegumpert" descr="georgegumpert.jpg"/>
        <xdr:cNvPicPr>
          <a:picLocks/>
        </xdr:cNvPicPr>
      </xdr:nvPicPr>
      <xdr:blipFill>
        <a:blip xmlns:r="http://schemas.openxmlformats.org/officeDocument/2006/relationships" r:embed="rId329" cstate="print"/>
        <a:stretch>
          <a:fillRect/>
        </a:stretch>
      </xdr:blipFill>
      <xdr:spPr>
        <a:xfrm>
          <a:off x="27251660" y="161051242"/>
          <a:ext cx="579119" cy="381000"/>
        </a:xfrm>
        <a:prstGeom prst="rect">
          <a:avLst/>
        </a:prstGeom>
      </xdr:spPr>
    </xdr:pic>
    <xdr:clientData/>
  </xdr:twoCellAnchor>
  <xdr:twoCellAnchor editAs="oneCell">
    <xdr:from>
      <xdr:col>1</xdr:col>
      <xdr:colOff>25400</xdr:colOff>
      <xdr:row>405</xdr:row>
      <xdr:rowOff>25397</xdr:rowOff>
    </xdr:from>
    <xdr:to>
      <xdr:col>1</xdr:col>
      <xdr:colOff>604519</xdr:colOff>
      <xdr:row>405</xdr:row>
      <xdr:rowOff>406397</xdr:rowOff>
    </xdr:to>
    <xdr:pic>
      <xdr:nvPicPr>
        <xdr:cNvPr id="379" name="Subgraph-biblionomicon" descr="biblionomicon.jpg"/>
        <xdr:cNvPicPr>
          <a:picLocks/>
        </xdr:cNvPicPr>
      </xdr:nvPicPr>
      <xdr:blipFill>
        <a:blip xmlns:r="http://schemas.openxmlformats.org/officeDocument/2006/relationships" r:embed="rId330" cstate="print"/>
        <a:stretch>
          <a:fillRect/>
        </a:stretch>
      </xdr:blipFill>
      <xdr:spPr>
        <a:xfrm>
          <a:off x="27251660" y="161477957"/>
          <a:ext cx="579119" cy="381000"/>
        </a:xfrm>
        <a:prstGeom prst="rect">
          <a:avLst/>
        </a:prstGeom>
      </xdr:spPr>
    </xdr:pic>
    <xdr:clientData/>
  </xdr:twoCellAnchor>
  <xdr:twoCellAnchor editAs="oneCell">
    <xdr:from>
      <xdr:col>1</xdr:col>
      <xdr:colOff>25400</xdr:colOff>
      <xdr:row>406</xdr:row>
      <xdr:rowOff>25404</xdr:rowOff>
    </xdr:from>
    <xdr:to>
      <xdr:col>1</xdr:col>
      <xdr:colOff>604519</xdr:colOff>
      <xdr:row>406</xdr:row>
      <xdr:rowOff>406404</xdr:rowOff>
    </xdr:to>
    <xdr:pic>
      <xdr:nvPicPr>
        <xdr:cNvPr id="380" name="Subgraph-aneel" descr="aneel.jpg"/>
        <xdr:cNvPicPr>
          <a:picLocks/>
        </xdr:cNvPicPr>
      </xdr:nvPicPr>
      <xdr:blipFill>
        <a:blip xmlns:r="http://schemas.openxmlformats.org/officeDocument/2006/relationships" r:embed="rId331" cstate="print"/>
        <a:stretch>
          <a:fillRect/>
        </a:stretch>
      </xdr:blipFill>
      <xdr:spPr>
        <a:xfrm>
          <a:off x="27251660" y="161904684"/>
          <a:ext cx="579119" cy="381000"/>
        </a:xfrm>
        <a:prstGeom prst="rect">
          <a:avLst/>
        </a:prstGeom>
      </xdr:spPr>
    </xdr:pic>
    <xdr:clientData/>
  </xdr:twoCellAnchor>
  <xdr:twoCellAnchor editAs="oneCell">
    <xdr:from>
      <xdr:col>1</xdr:col>
      <xdr:colOff>25400</xdr:colOff>
      <xdr:row>261</xdr:row>
      <xdr:rowOff>25400</xdr:rowOff>
    </xdr:from>
    <xdr:to>
      <xdr:col>1</xdr:col>
      <xdr:colOff>604519</xdr:colOff>
      <xdr:row>261</xdr:row>
      <xdr:rowOff>406400</xdr:rowOff>
    </xdr:to>
    <xdr:pic>
      <xdr:nvPicPr>
        <xdr:cNvPr id="381" name="Subgraph-lintqueen" descr="lintqueen.jpg"/>
        <xdr:cNvPicPr>
          <a:picLocks/>
        </xdr:cNvPicPr>
      </xdr:nvPicPr>
      <xdr:blipFill>
        <a:blip xmlns:r="http://schemas.openxmlformats.org/officeDocument/2006/relationships" r:embed="rId332" cstate="print"/>
        <a:stretch>
          <a:fillRect/>
        </a:stretch>
      </xdr:blipFill>
      <xdr:spPr>
        <a:xfrm>
          <a:off x="27251660" y="162331400"/>
          <a:ext cx="579119" cy="381000"/>
        </a:xfrm>
        <a:prstGeom prst="rect">
          <a:avLst/>
        </a:prstGeom>
      </xdr:spPr>
    </xdr:pic>
    <xdr:clientData/>
  </xdr:twoCellAnchor>
  <xdr:twoCellAnchor editAs="oneCell">
    <xdr:from>
      <xdr:col>1</xdr:col>
      <xdr:colOff>25400</xdr:colOff>
      <xdr:row>407</xdr:row>
      <xdr:rowOff>25395</xdr:rowOff>
    </xdr:from>
    <xdr:to>
      <xdr:col>1</xdr:col>
      <xdr:colOff>604519</xdr:colOff>
      <xdr:row>407</xdr:row>
      <xdr:rowOff>406395</xdr:rowOff>
    </xdr:to>
    <xdr:pic>
      <xdr:nvPicPr>
        <xdr:cNvPr id="382" name="Subgraph-t_pk" descr="t_pk.jpg"/>
        <xdr:cNvPicPr>
          <a:picLocks/>
        </xdr:cNvPicPr>
      </xdr:nvPicPr>
      <xdr:blipFill>
        <a:blip xmlns:r="http://schemas.openxmlformats.org/officeDocument/2006/relationships" r:embed="rId333" cstate="print"/>
        <a:stretch>
          <a:fillRect/>
        </a:stretch>
      </xdr:blipFill>
      <xdr:spPr>
        <a:xfrm>
          <a:off x="27251660" y="162758115"/>
          <a:ext cx="579119" cy="381000"/>
        </a:xfrm>
        <a:prstGeom prst="rect">
          <a:avLst/>
        </a:prstGeom>
      </xdr:spPr>
    </xdr:pic>
    <xdr:clientData/>
  </xdr:twoCellAnchor>
  <xdr:twoCellAnchor editAs="oneCell">
    <xdr:from>
      <xdr:col>1</xdr:col>
      <xdr:colOff>25400</xdr:colOff>
      <xdr:row>222</xdr:row>
      <xdr:rowOff>25402</xdr:rowOff>
    </xdr:from>
    <xdr:to>
      <xdr:col>1</xdr:col>
      <xdr:colOff>604519</xdr:colOff>
      <xdr:row>222</xdr:row>
      <xdr:rowOff>406402</xdr:rowOff>
    </xdr:to>
    <xdr:pic>
      <xdr:nvPicPr>
        <xdr:cNvPr id="383" name="Subgraph-ryantsweeney" descr="ryantsweeney.jpg"/>
        <xdr:cNvPicPr>
          <a:picLocks/>
        </xdr:cNvPicPr>
      </xdr:nvPicPr>
      <xdr:blipFill>
        <a:blip xmlns:r="http://schemas.openxmlformats.org/officeDocument/2006/relationships" r:embed="rId334" cstate="print"/>
        <a:stretch>
          <a:fillRect/>
        </a:stretch>
      </xdr:blipFill>
      <xdr:spPr>
        <a:xfrm>
          <a:off x="27251660" y="163184842"/>
          <a:ext cx="579119" cy="381000"/>
        </a:xfrm>
        <a:prstGeom prst="rect">
          <a:avLst/>
        </a:prstGeom>
      </xdr:spPr>
    </xdr:pic>
    <xdr:clientData/>
  </xdr:twoCellAnchor>
  <xdr:twoCellAnchor editAs="oneCell">
    <xdr:from>
      <xdr:col>1</xdr:col>
      <xdr:colOff>25400</xdr:colOff>
      <xdr:row>408</xdr:row>
      <xdr:rowOff>25397</xdr:rowOff>
    </xdr:from>
    <xdr:to>
      <xdr:col>1</xdr:col>
      <xdr:colOff>604519</xdr:colOff>
      <xdr:row>408</xdr:row>
      <xdr:rowOff>406397</xdr:rowOff>
    </xdr:to>
    <xdr:pic>
      <xdr:nvPicPr>
        <xdr:cNvPr id="384" name="Subgraph-nrparmar" descr="nrparmar.jpg"/>
        <xdr:cNvPicPr>
          <a:picLocks/>
        </xdr:cNvPicPr>
      </xdr:nvPicPr>
      <xdr:blipFill>
        <a:blip xmlns:r="http://schemas.openxmlformats.org/officeDocument/2006/relationships" r:embed="rId5" cstate="print"/>
        <a:stretch>
          <a:fillRect/>
        </a:stretch>
      </xdr:blipFill>
      <xdr:spPr>
        <a:xfrm>
          <a:off x="27251660" y="163611557"/>
          <a:ext cx="579119" cy="381000"/>
        </a:xfrm>
        <a:prstGeom prst="rect">
          <a:avLst/>
        </a:prstGeom>
      </xdr:spPr>
    </xdr:pic>
    <xdr:clientData/>
  </xdr:twoCellAnchor>
  <xdr:twoCellAnchor editAs="oneCell">
    <xdr:from>
      <xdr:col>1</xdr:col>
      <xdr:colOff>25400</xdr:colOff>
      <xdr:row>303</xdr:row>
      <xdr:rowOff>25404</xdr:rowOff>
    </xdr:from>
    <xdr:to>
      <xdr:col>1</xdr:col>
      <xdr:colOff>604519</xdr:colOff>
      <xdr:row>303</xdr:row>
      <xdr:rowOff>406404</xdr:rowOff>
    </xdr:to>
    <xdr:pic>
      <xdr:nvPicPr>
        <xdr:cNvPr id="385" name="Subgraph-fantasticlife" descr="fantasticlife.jpg"/>
        <xdr:cNvPicPr>
          <a:picLocks/>
        </xdr:cNvPicPr>
      </xdr:nvPicPr>
      <xdr:blipFill>
        <a:blip xmlns:r="http://schemas.openxmlformats.org/officeDocument/2006/relationships" r:embed="rId335" cstate="print"/>
        <a:stretch>
          <a:fillRect/>
        </a:stretch>
      </xdr:blipFill>
      <xdr:spPr>
        <a:xfrm>
          <a:off x="27251660" y="164038284"/>
          <a:ext cx="579119" cy="381000"/>
        </a:xfrm>
        <a:prstGeom prst="rect">
          <a:avLst/>
        </a:prstGeom>
      </xdr:spPr>
    </xdr:pic>
    <xdr:clientData/>
  </xdr:twoCellAnchor>
  <xdr:twoCellAnchor editAs="oneCell">
    <xdr:from>
      <xdr:col>1</xdr:col>
      <xdr:colOff>25400</xdr:colOff>
      <xdr:row>156</xdr:row>
      <xdr:rowOff>25400</xdr:rowOff>
    </xdr:from>
    <xdr:to>
      <xdr:col>1</xdr:col>
      <xdr:colOff>604519</xdr:colOff>
      <xdr:row>156</xdr:row>
      <xdr:rowOff>406400</xdr:rowOff>
    </xdr:to>
    <xdr:pic>
      <xdr:nvPicPr>
        <xdr:cNvPr id="386" name="Subgraph-zbeauvais" descr="zbeauvais.jpg"/>
        <xdr:cNvPicPr>
          <a:picLocks/>
        </xdr:cNvPicPr>
      </xdr:nvPicPr>
      <xdr:blipFill>
        <a:blip xmlns:r="http://schemas.openxmlformats.org/officeDocument/2006/relationships" r:embed="rId336" cstate="print"/>
        <a:stretch>
          <a:fillRect/>
        </a:stretch>
      </xdr:blipFill>
      <xdr:spPr>
        <a:xfrm>
          <a:off x="27251660" y="164465000"/>
          <a:ext cx="579119" cy="381000"/>
        </a:xfrm>
        <a:prstGeom prst="rect">
          <a:avLst/>
        </a:prstGeom>
      </xdr:spPr>
    </xdr:pic>
    <xdr:clientData/>
  </xdr:twoCellAnchor>
  <xdr:twoCellAnchor editAs="oneCell">
    <xdr:from>
      <xdr:col>1</xdr:col>
      <xdr:colOff>25400</xdr:colOff>
      <xdr:row>244</xdr:row>
      <xdr:rowOff>25395</xdr:rowOff>
    </xdr:from>
    <xdr:to>
      <xdr:col>1</xdr:col>
      <xdr:colOff>604519</xdr:colOff>
      <xdr:row>244</xdr:row>
      <xdr:rowOff>406395</xdr:rowOff>
    </xdr:to>
    <xdr:pic>
      <xdr:nvPicPr>
        <xdr:cNvPr id="387" name="Subgraph-Zazouforget" descr="Zazouforget.jpg"/>
        <xdr:cNvPicPr>
          <a:picLocks/>
        </xdr:cNvPicPr>
      </xdr:nvPicPr>
      <xdr:blipFill>
        <a:blip xmlns:r="http://schemas.openxmlformats.org/officeDocument/2006/relationships" r:embed="rId337" cstate="print"/>
        <a:stretch>
          <a:fillRect/>
        </a:stretch>
      </xdr:blipFill>
      <xdr:spPr>
        <a:xfrm>
          <a:off x="27251660" y="164891715"/>
          <a:ext cx="579119" cy="381000"/>
        </a:xfrm>
        <a:prstGeom prst="rect">
          <a:avLst/>
        </a:prstGeom>
      </xdr:spPr>
    </xdr:pic>
    <xdr:clientData/>
  </xdr:twoCellAnchor>
  <xdr:twoCellAnchor editAs="oneCell">
    <xdr:from>
      <xdr:col>1</xdr:col>
      <xdr:colOff>25400</xdr:colOff>
      <xdr:row>219</xdr:row>
      <xdr:rowOff>25402</xdr:rowOff>
    </xdr:from>
    <xdr:to>
      <xdr:col>1</xdr:col>
      <xdr:colOff>604519</xdr:colOff>
      <xdr:row>219</xdr:row>
      <xdr:rowOff>406402</xdr:rowOff>
    </xdr:to>
    <xdr:pic>
      <xdr:nvPicPr>
        <xdr:cNvPr id="388" name="Subgraph-danielgillval" descr="danielgillval.jpg"/>
        <xdr:cNvPicPr>
          <a:picLocks/>
        </xdr:cNvPicPr>
      </xdr:nvPicPr>
      <xdr:blipFill>
        <a:blip xmlns:r="http://schemas.openxmlformats.org/officeDocument/2006/relationships" r:embed="rId338" cstate="print"/>
        <a:stretch>
          <a:fillRect/>
        </a:stretch>
      </xdr:blipFill>
      <xdr:spPr>
        <a:xfrm>
          <a:off x="27251660" y="165318442"/>
          <a:ext cx="579119" cy="381000"/>
        </a:xfrm>
        <a:prstGeom prst="rect">
          <a:avLst/>
        </a:prstGeom>
      </xdr:spPr>
    </xdr:pic>
    <xdr:clientData/>
  </xdr:twoCellAnchor>
  <xdr:twoCellAnchor editAs="oneCell">
    <xdr:from>
      <xdr:col>1</xdr:col>
      <xdr:colOff>25400</xdr:colOff>
      <xdr:row>196</xdr:row>
      <xdr:rowOff>25397</xdr:rowOff>
    </xdr:from>
    <xdr:to>
      <xdr:col>1</xdr:col>
      <xdr:colOff>604519</xdr:colOff>
      <xdr:row>196</xdr:row>
      <xdr:rowOff>406397</xdr:rowOff>
    </xdr:to>
    <xdr:pic>
      <xdr:nvPicPr>
        <xdr:cNvPr id="389" name="Subgraph-Geistbear" descr="Geistbear.jpg"/>
        <xdr:cNvPicPr>
          <a:picLocks/>
        </xdr:cNvPicPr>
      </xdr:nvPicPr>
      <xdr:blipFill>
        <a:blip xmlns:r="http://schemas.openxmlformats.org/officeDocument/2006/relationships" r:embed="rId339" cstate="print"/>
        <a:stretch>
          <a:fillRect/>
        </a:stretch>
      </xdr:blipFill>
      <xdr:spPr>
        <a:xfrm>
          <a:off x="27251660" y="165745157"/>
          <a:ext cx="579119" cy="381000"/>
        </a:xfrm>
        <a:prstGeom prst="rect">
          <a:avLst/>
        </a:prstGeom>
      </xdr:spPr>
    </xdr:pic>
    <xdr:clientData/>
  </xdr:twoCellAnchor>
  <xdr:twoCellAnchor editAs="oneCell">
    <xdr:from>
      <xdr:col>1</xdr:col>
      <xdr:colOff>25400</xdr:colOff>
      <xdr:row>311</xdr:row>
      <xdr:rowOff>25404</xdr:rowOff>
    </xdr:from>
    <xdr:to>
      <xdr:col>1</xdr:col>
      <xdr:colOff>604519</xdr:colOff>
      <xdr:row>311</xdr:row>
      <xdr:rowOff>406404</xdr:rowOff>
    </xdr:to>
    <xdr:pic>
      <xdr:nvPicPr>
        <xdr:cNvPr id="390" name="Subgraph-aquigley" descr="aquigley.jpg"/>
        <xdr:cNvPicPr>
          <a:picLocks/>
        </xdr:cNvPicPr>
      </xdr:nvPicPr>
      <xdr:blipFill>
        <a:blip xmlns:r="http://schemas.openxmlformats.org/officeDocument/2006/relationships" r:embed="rId340" cstate="print"/>
        <a:stretch>
          <a:fillRect/>
        </a:stretch>
      </xdr:blipFill>
      <xdr:spPr>
        <a:xfrm>
          <a:off x="27251660" y="166171884"/>
          <a:ext cx="579119" cy="381000"/>
        </a:xfrm>
        <a:prstGeom prst="rect">
          <a:avLst/>
        </a:prstGeom>
      </xdr:spPr>
    </xdr:pic>
    <xdr:clientData/>
  </xdr:twoCellAnchor>
  <xdr:twoCellAnchor editAs="oneCell">
    <xdr:from>
      <xdr:col>1</xdr:col>
      <xdr:colOff>25400</xdr:colOff>
      <xdr:row>269</xdr:row>
      <xdr:rowOff>25400</xdr:rowOff>
    </xdr:from>
    <xdr:to>
      <xdr:col>1</xdr:col>
      <xdr:colOff>604519</xdr:colOff>
      <xdr:row>269</xdr:row>
      <xdr:rowOff>406400</xdr:rowOff>
    </xdr:to>
    <xdr:pic>
      <xdr:nvPicPr>
        <xdr:cNvPr id="391" name="Subgraph-hubject" descr="hubject.jpg"/>
        <xdr:cNvPicPr>
          <a:picLocks/>
        </xdr:cNvPicPr>
      </xdr:nvPicPr>
      <xdr:blipFill>
        <a:blip xmlns:r="http://schemas.openxmlformats.org/officeDocument/2006/relationships" r:embed="rId341" cstate="print"/>
        <a:stretch>
          <a:fillRect/>
        </a:stretch>
      </xdr:blipFill>
      <xdr:spPr>
        <a:xfrm>
          <a:off x="27251660" y="166598600"/>
          <a:ext cx="579119" cy="381000"/>
        </a:xfrm>
        <a:prstGeom prst="rect">
          <a:avLst/>
        </a:prstGeom>
      </xdr:spPr>
    </xdr:pic>
    <xdr:clientData/>
  </xdr:twoCellAnchor>
  <xdr:twoCellAnchor editAs="oneCell">
    <xdr:from>
      <xdr:col>1</xdr:col>
      <xdr:colOff>25400</xdr:colOff>
      <xdr:row>211</xdr:row>
      <xdr:rowOff>25395</xdr:rowOff>
    </xdr:from>
    <xdr:to>
      <xdr:col>1</xdr:col>
      <xdr:colOff>604519</xdr:colOff>
      <xdr:row>211</xdr:row>
      <xdr:rowOff>406395</xdr:rowOff>
    </xdr:to>
    <xdr:pic>
      <xdr:nvPicPr>
        <xdr:cNvPr id="392" name="Subgraph-usaussie" descr="usaussie.jpg"/>
        <xdr:cNvPicPr>
          <a:picLocks/>
        </xdr:cNvPicPr>
      </xdr:nvPicPr>
      <xdr:blipFill>
        <a:blip xmlns:r="http://schemas.openxmlformats.org/officeDocument/2006/relationships" r:embed="rId342" cstate="print"/>
        <a:stretch>
          <a:fillRect/>
        </a:stretch>
      </xdr:blipFill>
      <xdr:spPr>
        <a:xfrm>
          <a:off x="27251660" y="167025315"/>
          <a:ext cx="579119" cy="381000"/>
        </a:xfrm>
        <a:prstGeom prst="rect">
          <a:avLst/>
        </a:prstGeom>
      </xdr:spPr>
    </xdr:pic>
    <xdr:clientData/>
  </xdr:twoCellAnchor>
  <xdr:twoCellAnchor editAs="oneCell">
    <xdr:from>
      <xdr:col>1</xdr:col>
      <xdr:colOff>25400</xdr:colOff>
      <xdr:row>307</xdr:row>
      <xdr:rowOff>25402</xdr:rowOff>
    </xdr:from>
    <xdr:to>
      <xdr:col>1</xdr:col>
      <xdr:colOff>604519</xdr:colOff>
      <xdr:row>307</xdr:row>
      <xdr:rowOff>406402</xdr:rowOff>
    </xdr:to>
    <xdr:pic>
      <xdr:nvPicPr>
        <xdr:cNvPr id="393" name="Subgraph-gplocke" descr="gplocke.jpg"/>
        <xdr:cNvPicPr>
          <a:picLocks/>
        </xdr:cNvPicPr>
      </xdr:nvPicPr>
      <xdr:blipFill>
        <a:blip xmlns:r="http://schemas.openxmlformats.org/officeDocument/2006/relationships" r:embed="rId343" cstate="print"/>
        <a:stretch>
          <a:fillRect/>
        </a:stretch>
      </xdr:blipFill>
      <xdr:spPr>
        <a:xfrm>
          <a:off x="27251660" y="167452042"/>
          <a:ext cx="579119" cy="381000"/>
        </a:xfrm>
        <a:prstGeom prst="rect">
          <a:avLst/>
        </a:prstGeom>
      </xdr:spPr>
    </xdr:pic>
    <xdr:clientData/>
  </xdr:twoCellAnchor>
  <xdr:twoCellAnchor editAs="oneCell">
    <xdr:from>
      <xdr:col>1</xdr:col>
      <xdr:colOff>25400</xdr:colOff>
      <xdr:row>174</xdr:row>
      <xdr:rowOff>25397</xdr:rowOff>
    </xdr:from>
    <xdr:to>
      <xdr:col>1</xdr:col>
      <xdr:colOff>604519</xdr:colOff>
      <xdr:row>174</xdr:row>
      <xdr:rowOff>406397</xdr:rowOff>
    </xdr:to>
    <xdr:pic>
      <xdr:nvPicPr>
        <xdr:cNvPr id="394" name="Subgraph-jason_austin" descr="jason_austin.jpg"/>
        <xdr:cNvPicPr>
          <a:picLocks/>
        </xdr:cNvPicPr>
      </xdr:nvPicPr>
      <xdr:blipFill>
        <a:blip xmlns:r="http://schemas.openxmlformats.org/officeDocument/2006/relationships" r:embed="rId344" cstate="print"/>
        <a:stretch>
          <a:fillRect/>
        </a:stretch>
      </xdr:blipFill>
      <xdr:spPr>
        <a:xfrm>
          <a:off x="27251660" y="167878757"/>
          <a:ext cx="579119" cy="381000"/>
        </a:xfrm>
        <a:prstGeom prst="rect">
          <a:avLst/>
        </a:prstGeom>
      </xdr:spPr>
    </xdr:pic>
    <xdr:clientData/>
  </xdr:twoCellAnchor>
  <xdr:twoCellAnchor editAs="oneCell">
    <xdr:from>
      <xdr:col>1</xdr:col>
      <xdr:colOff>25400</xdr:colOff>
      <xdr:row>194</xdr:row>
      <xdr:rowOff>25404</xdr:rowOff>
    </xdr:from>
    <xdr:to>
      <xdr:col>1</xdr:col>
      <xdr:colOff>604519</xdr:colOff>
      <xdr:row>194</xdr:row>
      <xdr:rowOff>406404</xdr:rowOff>
    </xdr:to>
    <xdr:pic>
      <xdr:nvPicPr>
        <xdr:cNvPr id="395" name="Subgraph-jeffd" descr="jeffd.jpg"/>
        <xdr:cNvPicPr>
          <a:picLocks/>
        </xdr:cNvPicPr>
      </xdr:nvPicPr>
      <xdr:blipFill>
        <a:blip xmlns:r="http://schemas.openxmlformats.org/officeDocument/2006/relationships" r:embed="rId345" cstate="print"/>
        <a:stretch>
          <a:fillRect/>
        </a:stretch>
      </xdr:blipFill>
      <xdr:spPr>
        <a:xfrm>
          <a:off x="27251660" y="168305484"/>
          <a:ext cx="579119" cy="381000"/>
        </a:xfrm>
        <a:prstGeom prst="rect">
          <a:avLst/>
        </a:prstGeom>
      </xdr:spPr>
    </xdr:pic>
    <xdr:clientData/>
  </xdr:twoCellAnchor>
  <xdr:twoCellAnchor editAs="oneCell">
    <xdr:from>
      <xdr:col>1</xdr:col>
      <xdr:colOff>25400</xdr:colOff>
      <xdr:row>234</xdr:row>
      <xdr:rowOff>25400</xdr:rowOff>
    </xdr:from>
    <xdr:to>
      <xdr:col>1</xdr:col>
      <xdr:colOff>604519</xdr:colOff>
      <xdr:row>234</xdr:row>
      <xdr:rowOff>406400</xdr:rowOff>
    </xdr:to>
    <xdr:pic>
      <xdr:nvPicPr>
        <xdr:cNvPr id="396" name="Subgraph-arthur3131" descr="arthur3131.jpg"/>
        <xdr:cNvPicPr>
          <a:picLocks/>
        </xdr:cNvPicPr>
      </xdr:nvPicPr>
      <xdr:blipFill>
        <a:blip xmlns:r="http://schemas.openxmlformats.org/officeDocument/2006/relationships" r:embed="rId346" cstate="print"/>
        <a:stretch>
          <a:fillRect/>
        </a:stretch>
      </xdr:blipFill>
      <xdr:spPr>
        <a:xfrm>
          <a:off x="27251660" y="168732200"/>
          <a:ext cx="579119" cy="381000"/>
        </a:xfrm>
        <a:prstGeom prst="rect">
          <a:avLst/>
        </a:prstGeom>
      </xdr:spPr>
    </xdr:pic>
    <xdr:clientData/>
  </xdr:twoCellAnchor>
  <xdr:twoCellAnchor editAs="oneCell">
    <xdr:from>
      <xdr:col>1</xdr:col>
      <xdr:colOff>25400</xdr:colOff>
      <xdr:row>409</xdr:row>
      <xdr:rowOff>25395</xdr:rowOff>
    </xdr:from>
    <xdr:to>
      <xdr:col>1</xdr:col>
      <xdr:colOff>604519</xdr:colOff>
      <xdr:row>409</xdr:row>
      <xdr:rowOff>406395</xdr:rowOff>
    </xdr:to>
    <xdr:pic>
      <xdr:nvPicPr>
        <xdr:cNvPr id="397" name="Subgraph-mattizcoop" descr="mattizcoop.jpg"/>
        <xdr:cNvPicPr>
          <a:picLocks/>
        </xdr:cNvPicPr>
      </xdr:nvPicPr>
      <xdr:blipFill>
        <a:blip xmlns:r="http://schemas.openxmlformats.org/officeDocument/2006/relationships" r:embed="rId69" cstate="print"/>
        <a:stretch>
          <a:fillRect/>
        </a:stretch>
      </xdr:blipFill>
      <xdr:spPr>
        <a:xfrm>
          <a:off x="27251660" y="169158915"/>
          <a:ext cx="579119" cy="381000"/>
        </a:xfrm>
        <a:prstGeom prst="rect">
          <a:avLst/>
        </a:prstGeom>
      </xdr:spPr>
    </xdr:pic>
    <xdr:clientData/>
  </xdr:twoCellAnchor>
  <xdr:twoCellAnchor editAs="oneCell">
    <xdr:from>
      <xdr:col>1</xdr:col>
      <xdr:colOff>25400</xdr:colOff>
      <xdr:row>289</xdr:row>
      <xdr:rowOff>25402</xdr:rowOff>
    </xdr:from>
    <xdr:to>
      <xdr:col>1</xdr:col>
      <xdr:colOff>604519</xdr:colOff>
      <xdr:row>289</xdr:row>
      <xdr:rowOff>406402</xdr:rowOff>
    </xdr:to>
    <xdr:pic>
      <xdr:nvPicPr>
        <xdr:cNvPr id="398" name="Subgraph-steveblood" descr="steveblood.jpg"/>
        <xdr:cNvPicPr>
          <a:picLocks/>
        </xdr:cNvPicPr>
      </xdr:nvPicPr>
      <xdr:blipFill>
        <a:blip xmlns:r="http://schemas.openxmlformats.org/officeDocument/2006/relationships" r:embed="rId347" cstate="print"/>
        <a:stretch>
          <a:fillRect/>
        </a:stretch>
      </xdr:blipFill>
      <xdr:spPr>
        <a:xfrm>
          <a:off x="27251660" y="169585642"/>
          <a:ext cx="579119" cy="381000"/>
        </a:xfrm>
        <a:prstGeom prst="rect">
          <a:avLst/>
        </a:prstGeom>
      </xdr:spPr>
    </xdr:pic>
    <xdr:clientData/>
  </xdr:twoCellAnchor>
  <xdr:twoCellAnchor editAs="oneCell">
    <xdr:from>
      <xdr:col>1</xdr:col>
      <xdr:colOff>25400</xdr:colOff>
      <xdr:row>284</xdr:row>
      <xdr:rowOff>25397</xdr:rowOff>
    </xdr:from>
    <xdr:to>
      <xdr:col>1</xdr:col>
      <xdr:colOff>604519</xdr:colOff>
      <xdr:row>284</xdr:row>
      <xdr:rowOff>406397</xdr:rowOff>
    </xdr:to>
    <xdr:pic>
      <xdr:nvPicPr>
        <xdr:cNvPr id="399" name="Subgraph-bowlinearl" descr="bowlinearl.jpg"/>
        <xdr:cNvPicPr>
          <a:picLocks/>
        </xdr:cNvPicPr>
      </xdr:nvPicPr>
      <xdr:blipFill>
        <a:blip xmlns:r="http://schemas.openxmlformats.org/officeDocument/2006/relationships" r:embed="rId348" cstate="print"/>
        <a:stretch>
          <a:fillRect/>
        </a:stretch>
      </xdr:blipFill>
      <xdr:spPr>
        <a:xfrm>
          <a:off x="27251660" y="170012357"/>
          <a:ext cx="579119" cy="381000"/>
        </a:xfrm>
        <a:prstGeom prst="rect">
          <a:avLst/>
        </a:prstGeom>
      </xdr:spPr>
    </xdr:pic>
    <xdr:clientData/>
  </xdr:twoCellAnchor>
  <xdr:twoCellAnchor editAs="oneCell">
    <xdr:from>
      <xdr:col>1</xdr:col>
      <xdr:colOff>25400</xdr:colOff>
      <xdr:row>236</xdr:row>
      <xdr:rowOff>25404</xdr:rowOff>
    </xdr:from>
    <xdr:to>
      <xdr:col>1</xdr:col>
      <xdr:colOff>604519</xdr:colOff>
      <xdr:row>236</xdr:row>
      <xdr:rowOff>406404</xdr:rowOff>
    </xdr:to>
    <xdr:pic>
      <xdr:nvPicPr>
        <xdr:cNvPr id="400" name="Subgraph-baojie" descr="baojie.jpg"/>
        <xdr:cNvPicPr>
          <a:picLocks/>
        </xdr:cNvPicPr>
      </xdr:nvPicPr>
      <xdr:blipFill>
        <a:blip xmlns:r="http://schemas.openxmlformats.org/officeDocument/2006/relationships" r:embed="rId349" cstate="print"/>
        <a:stretch>
          <a:fillRect/>
        </a:stretch>
      </xdr:blipFill>
      <xdr:spPr>
        <a:xfrm>
          <a:off x="27251660" y="170439084"/>
          <a:ext cx="579119" cy="381000"/>
        </a:xfrm>
        <a:prstGeom prst="rect">
          <a:avLst/>
        </a:prstGeom>
      </xdr:spPr>
    </xdr:pic>
    <xdr:clientData/>
  </xdr:twoCellAnchor>
  <xdr:twoCellAnchor editAs="oneCell">
    <xdr:from>
      <xdr:col>1</xdr:col>
      <xdr:colOff>25400</xdr:colOff>
      <xdr:row>293</xdr:row>
      <xdr:rowOff>25400</xdr:rowOff>
    </xdr:from>
    <xdr:to>
      <xdr:col>1</xdr:col>
      <xdr:colOff>604519</xdr:colOff>
      <xdr:row>293</xdr:row>
      <xdr:rowOff>406400</xdr:rowOff>
    </xdr:to>
    <xdr:pic>
      <xdr:nvPicPr>
        <xdr:cNvPr id="401" name="Subgraph-lidingpku" descr="lidingpku.jpg"/>
        <xdr:cNvPicPr>
          <a:picLocks/>
        </xdr:cNvPicPr>
      </xdr:nvPicPr>
      <xdr:blipFill>
        <a:blip xmlns:r="http://schemas.openxmlformats.org/officeDocument/2006/relationships" r:embed="rId350" cstate="print"/>
        <a:stretch>
          <a:fillRect/>
        </a:stretch>
      </xdr:blipFill>
      <xdr:spPr>
        <a:xfrm>
          <a:off x="27251660" y="170865800"/>
          <a:ext cx="579119" cy="381000"/>
        </a:xfrm>
        <a:prstGeom prst="rect">
          <a:avLst/>
        </a:prstGeom>
      </xdr:spPr>
    </xdr:pic>
    <xdr:clientData/>
  </xdr:twoCellAnchor>
  <xdr:twoCellAnchor editAs="oneCell">
    <xdr:from>
      <xdr:col>1</xdr:col>
      <xdr:colOff>25400</xdr:colOff>
      <xdr:row>143</xdr:row>
      <xdr:rowOff>25395</xdr:rowOff>
    </xdr:from>
    <xdr:to>
      <xdr:col>1</xdr:col>
      <xdr:colOff>604519</xdr:colOff>
      <xdr:row>143</xdr:row>
      <xdr:rowOff>406395</xdr:rowOff>
    </xdr:to>
    <xdr:pic>
      <xdr:nvPicPr>
        <xdr:cNvPr id="402" name="Subgraph-secoresearch" descr="secoresearch.jpg"/>
        <xdr:cNvPicPr>
          <a:picLocks/>
        </xdr:cNvPicPr>
      </xdr:nvPicPr>
      <xdr:blipFill>
        <a:blip xmlns:r="http://schemas.openxmlformats.org/officeDocument/2006/relationships" r:embed="rId351" cstate="print"/>
        <a:stretch>
          <a:fillRect/>
        </a:stretch>
      </xdr:blipFill>
      <xdr:spPr>
        <a:xfrm>
          <a:off x="27251660" y="171292515"/>
          <a:ext cx="579119" cy="381000"/>
        </a:xfrm>
        <a:prstGeom prst="rect">
          <a:avLst/>
        </a:prstGeom>
      </xdr:spPr>
    </xdr:pic>
    <xdr:clientData/>
  </xdr:twoCellAnchor>
  <xdr:twoCellAnchor editAs="oneCell">
    <xdr:from>
      <xdr:col>1</xdr:col>
      <xdr:colOff>25400</xdr:colOff>
      <xdr:row>277</xdr:row>
      <xdr:rowOff>25402</xdr:rowOff>
    </xdr:from>
    <xdr:to>
      <xdr:col>1</xdr:col>
      <xdr:colOff>604519</xdr:colOff>
      <xdr:row>277</xdr:row>
      <xdr:rowOff>406402</xdr:rowOff>
    </xdr:to>
    <xdr:pic>
      <xdr:nvPicPr>
        <xdr:cNvPr id="403" name="Subgraph-takis_metaxas" descr="takis_metaxas.jpg"/>
        <xdr:cNvPicPr>
          <a:picLocks/>
        </xdr:cNvPicPr>
      </xdr:nvPicPr>
      <xdr:blipFill>
        <a:blip xmlns:r="http://schemas.openxmlformats.org/officeDocument/2006/relationships" r:embed="rId352" cstate="print"/>
        <a:stretch>
          <a:fillRect/>
        </a:stretch>
      </xdr:blipFill>
      <xdr:spPr>
        <a:xfrm>
          <a:off x="27251660" y="171719242"/>
          <a:ext cx="579119" cy="381000"/>
        </a:xfrm>
        <a:prstGeom prst="rect">
          <a:avLst/>
        </a:prstGeom>
      </xdr:spPr>
    </xdr:pic>
    <xdr:clientData/>
  </xdr:twoCellAnchor>
  <xdr:twoCellAnchor editAs="oneCell">
    <xdr:from>
      <xdr:col>1</xdr:col>
      <xdr:colOff>25400</xdr:colOff>
      <xdr:row>215</xdr:row>
      <xdr:rowOff>25397</xdr:rowOff>
    </xdr:from>
    <xdr:to>
      <xdr:col>1</xdr:col>
      <xdr:colOff>604519</xdr:colOff>
      <xdr:row>215</xdr:row>
      <xdr:rowOff>406397</xdr:rowOff>
    </xdr:to>
    <xdr:pic>
      <xdr:nvPicPr>
        <xdr:cNvPr id="404" name="Subgraph-christateston" descr="christateston.jpg"/>
        <xdr:cNvPicPr>
          <a:picLocks/>
        </xdr:cNvPicPr>
      </xdr:nvPicPr>
      <xdr:blipFill>
        <a:blip xmlns:r="http://schemas.openxmlformats.org/officeDocument/2006/relationships" r:embed="rId353" cstate="print"/>
        <a:stretch>
          <a:fillRect/>
        </a:stretch>
      </xdr:blipFill>
      <xdr:spPr>
        <a:xfrm>
          <a:off x="27251660" y="172145957"/>
          <a:ext cx="579119" cy="381000"/>
        </a:xfrm>
        <a:prstGeom prst="rect">
          <a:avLst/>
        </a:prstGeom>
      </xdr:spPr>
    </xdr:pic>
    <xdr:clientData/>
  </xdr:twoCellAnchor>
  <xdr:twoCellAnchor editAs="oneCell">
    <xdr:from>
      <xdr:col>1</xdr:col>
      <xdr:colOff>25400</xdr:colOff>
      <xdr:row>410</xdr:row>
      <xdr:rowOff>25404</xdr:rowOff>
    </xdr:from>
    <xdr:to>
      <xdr:col>1</xdr:col>
      <xdr:colOff>604519</xdr:colOff>
      <xdr:row>410</xdr:row>
      <xdr:rowOff>406404</xdr:rowOff>
    </xdr:to>
    <xdr:pic>
      <xdr:nvPicPr>
        <xdr:cNvPr id="405" name="Subgraph-jcconway" descr="jcconway.jpg"/>
        <xdr:cNvPicPr>
          <a:picLocks/>
        </xdr:cNvPicPr>
      </xdr:nvPicPr>
      <xdr:blipFill>
        <a:blip xmlns:r="http://schemas.openxmlformats.org/officeDocument/2006/relationships" r:embed="rId354" cstate="print"/>
        <a:stretch>
          <a:fillRect/>
        </a:stretch>
      </xdr:blipFill>
      <xdr:spPr>
        <a:xfrm>
          <a:off x="27251660" y="172572684"/>
          <a:ext cx="579119" cy="381000"/>
        </a:xfrm>
        <a:prstGeom prst="rect">
          <a:avLst/>
        </a:prstGeom>
      </xdr:spPr>
    </xdr:pic>
    <xdr:clientData/>
  </xdr:twoCellAnchor>
  <xdr:twoCellAnchor editAs="oneCell">
    <xdr:from>
      <xdr:col>1</xdr:col>
      <xdr:colOff>25400</xdr:colOff>
      <xdr:row>138</xdr:row>
      <xdr:rowOff>25400</xdr:rowOff>
    </xdr:from>
    <xdr:to>
      <xdr:col>1</xdr:col>
      <xdr:colOff>604519</xdr:colOff>
      <xdr:row>138</xdr:row>
      <xdr:rowOff>406400</xdr:rowOff>
    </xdr:to>
    <xdr:pic>
      <xdr:nvPicPr>
        <xdr:cNvPr id="406" name="Subgraph-sfindle" descr="sfindle.jpg"/>
        <xdr:cNvPicPr>
          <a:picLocks/>
        </xdr:cNvPicPr>
      </xdr:nvPicPr>
      <xdr:blipFill>
        <a:blip xmlns:r="http://schemas.openxmlformats.org/officeDocument/2006/relationships" r:embed="rId355" cstate="print"/>
        <a:stretch>
          <a:fillRect/>
        </a:stretch>
      </xdr:blipFill>
      <xdr:spPr>
        <a:xfrm>
          <a:off x="27251660" y="172999400"/>
          <a:ext cx="579119" cy="381000"/>
        </a:xfrm>
        <a:prstGeom prst="rect">
          <a:avLst/>
        </a:prstGeom>
      </xdr:spPr>
    </xdr:pic>
    <xdr:clientData/>
  </xdr:twoCellAnchor>
  <xdr:twoCellAnchor editAs="oneCell">
    <xdr:from>
      <xdr:col>1</xdr:col>
      <xdr:colOff>25400</xdr:colOff>
      <xdr:row>263</xdr:row>
      <xdr:rowOff>25395</xdr:rowOff>
    </xdr:from>
    <xdr:to>
      <xdr:col>1</xdr:col>
      <xdr:colOff>604519</xdr:colOff>
      <xdr:row>263</xdr:row>
      <xdr:rowOff>406395</xdr:rowOff>
    </xdr:to>
    <xdr:pic>
      <xdr:nvPicPr>
        <xdr:cNvPr id="407" name="Subgraph-aheil" descr="aheil.jpg"/>
        <xdr:cNvPicPr>
          <a:picLocks/>
        </xdr:cNvPicPr>
      </xdr:nvPicPr>
      <xdr:blipFill>
        <a:blip xmlns:r="http://schemas.openxmlformats.org/officeDocument/2006/relationships" r:embed="rId356" cstate="print"/>
        <a:stretch>
          <a:fillRect/>
        </a:stretch>
      </xdr:blipFill>
      <xdr:spPr>
        <a:xfrm>
          <a:off x="27251660" y="173426115"/>
          <a:ext cx="579119" cy="381000"/>
        </a:xfrm>
        <a:prstGeom prst="rect">
          <a:avLst/>
        </a:prstGeom>
      </xdr:spPr>
    </xdr:pic>
    <xdr:clientData/>
  </xdr:twoCellAnchor>
  <xdr:twoCellAnchor editAs="oneCell">
    <xdr:from>
      <xdr:col>1</xdr:col>
      <xdr:colOff>25400</xdr:colOff>
      <xdr:row>411</xdr:row>
      <xdr:rowOff>25402</xdr:rowOff>
    </xdr:from>
    <xdr:to>
      <xdr:col>1</xdr:col>
      <xdr:colOff>604519</xdr:colOff>
      <xdr:row>411</xdr:row>
      <xdr:rowOff>406402</xdr:rowOff>
    </xdr:to>
    <xdr:pic>
      <xdr:nvPicPr>
        <xdr:cNvPr id="408" name="Subgraph-woholz" descr="woholz.jpg"/>
        <xdr:cNvPicPr>
          <a:picLocks/>
        </xdr:cNvPicPr>
      </xdr:nvPicPr>
      <xdr:blipFill>
        <a:blip xmlns:r="http://schemas.openxmlformats.org/officeDocument/2006/relationships" r:embed="rId357" cstate="print"/>
        <a:stretch>
          <a:fillRect/>
        </a:stretch>
      </xdr:blipFill>
      <xdr:spPr>
        <a:xfrm>
          <a:off x="27251660" y="173852842"/>
          <a:ext cx="579119" cy="381000"/>
        </a:xfrm>
        <a:prstGeom prst="rect">
          <a:avLst/>
        </a:prstGeom>
      </xdr:spPr>
    </xdr:pic>
    <xdr:clientData/>
  </xdr:twoCellAnchor>
  <xdr:twoCellAnchor editAs="oneCell">
    <xdr:from>
      <xdr:col>1</xdr:col>
      <xdr:colOff>25400</xdr:colOff>
      <xdr:row>313</xdr:row>
      <xdr:rowOff>25397</xdr:rowOff>
    </xdr:from>
    <xdr:to>
      <xdr:col>1</xdr:col>
      <xdr:colOff>604519</xdr:colOff>
      <xdr:row>313</xdr:row>
      <xdr:rowOff>406397</xdr:rowOff>
    </xdr:to>
    <xdr:pic>
      <xdr:nvPicPr>
        <xdr:cNvPr id="409" name="Subgraph-teamncsxsw" descr="teamncsxsw.jpg"/>
        <xdr:cNvPicPr>
          <a:picLocks/>
        </xdr:cNvPicPr>
      </xdr:nvPicPr>
      <xdr:blipFill>
        <a:blip xmlns:r="http://schemas.openxmlformats.org/officeDocument/2006/relationships" r:embed="rId358" cstate="print"/>
        <a:stretch>
          <a:fillRect/>
        </a:stretch>
      </xdr:blipFill>
      <xdr:spPr>
        <a:xfrm>
          <a:off x="27251660" y="174279557"/>
          <a:ext cx="579119" cy="381000"/>
        </a:xfrm>
        <a:prstGeom prst="rect">
          <a:avLst/>
        </a:prstGeom>
      </xdr:spPr>
    </xdr:pic>
    <xdr:clientData/>
  </xdr:twoCellAnchor>
  <xdr:twoCellAnchor editAs="oneCell">
    <xdr:from>
      <xdr:col>1</xdr:col>
      <xdr:colOff>25400</xdr:colOff>
      <xdr:row>412</xdr:row>
      <xdr:rowOff>25404</xdr:rowOff>
    </xdr:from>
    <xdr:to>
      <xdr:col>1</xdr:col>
      <xdr:colOff>604519</xdr:colOff>
      <xdr:row>412</xdr:row>
      <xdr:rowOff>406404</xdr:rowOff>
    </xdr:to>
    <xdr:pic>
      <xdr:nvPicPr>
        <xdr:cNvPr id="410" name="Subgraph-punkish" descr="punkish.jpg"/>
        <xdr:cNvPicPr>
          <a:picLocks/>
        </xdr:cNvPicPr>
      </xdr:nvPicPr>
      <xdr:blipFill>
        <a:blip xmlns:r="http://schemas.openxmlformats.org/officeDocument/2006/relationships" r:embed="rId305" cstate="print"/>
        <a:stretch>
          <a:fillRect/>
        </a:stretch>
      </xdr:blipFill>
      <xdr:spPr>
        <a:xfrm>
          <a:off x="27251660" y="174706284"/>
          <a:ext cx="579119" cy="381000"/>
        </a:xfrm>
        <a:prstGeom prst="rect">
          <a:avLst/>
        </a:prstGeom>
      </xdr:spPr>
    </xdr:pic>
    <xdr:clientData/>
  </xdr:twoCellAnchor>
  <xdr:twoCellAnchor editAs="oneCell">
    <xdr:from>
      <xdr:col>1</xdr:col>
      <xdr:colOff>25400</xdr:colOff>
      <xdr:row>413</xdr:row>
      <xdr:rowOff>25400</xdr:rowOff>
    </xdr:from>
    <xdr:to>
      <xdr:col>1</xdr:col>
      <xdr:colOff>604519</xdr:colOff>
      <xdr:row>413</xdr:row>
      <xdr:rowOff>406400</xdr:rowOff>
    </xdr:to>
    <xdr:pic>
      <xdr:nvPicPr>
        <xdr:cNvPr id="411" name="Subgraph-kroberts10" descr="kroberts10.jpg"/>
        <xdr:cNvPicPr>
          <a:picLocks/>
        </xdr:cNvPicPr>
      </xdr:nvPicPr>
      <xdr:blipFill>
        <a:blip xmlns:r="http://schemas.openxmlformats.org/officeDocument/2006/relationships" r:embed="rId359" cstate="print"/>
        <a:stretch>
          <a:fillRect/>
        </a:stretch>
      </xdr:blipFill>
      <xdr:spPr>
        <a:xfrm>
          <a:off x="27251660" y="175133000"/>
          <a:ext cx="579119" cy="381000"/>
        </a:xfrm>
        <a:prstGeom prst="rect">
          <a:avLst/>
        </a:prstGeom>
      </xdr:spPr>
    </xdr:pic>
    <xdr:clientData/>
  </xdr:twoCellAnchor>
  <xdr:twoCellAnchor editAs="oneCell">
    <xdr:from>
      <xdr:col>1</xdr:col>
      <xdr:colOff>25400</xdr:colOff>
      <xdr:row>290</xdr:row>
      <xdr:rowOff>25395</xdr:rowOff>
    </xdr:from>
    <xdr:to>
      <xdr:col>1</xdr:col>
      <xdr:colOff>604519</xdr:colOff>
      <xdr:row>290</xdr:row>
      <xdr:rowOff>406395</xdr:rowOff>
    </xdr:to>
    <xdr:pic>
      <xdr:nvPicPr>
        <xdr:cNvPr id="412" name="Subgraph-ImagineInternet" descr="ImagineInternet.jpg"/>
        <xdr:cNvPicPr>
          <a:picLocks/>
        </xdr:cNvPicPr>
      </xdr:nvPicPr>
      <xdr:blipFill>
        <a:blip xmlns:r="http://schemas.openxmlformats.org/officeDocument/2006/relationships" r:embed="rId360" cstate="print"/>
        <a:stretch>
          <a:fillRect/>
        </a:stretch>
      </xdr:blipFill>
      <xdr:spPr>
        <a:xfrm>
          <a:off x="27251660" y="175559715"/>
          <a:ext cx="579119" cy="381000"/>
        </a:xfrm>
        <a:prstGeom prst="rect">
          <a:avLst/>
        </a:prstGeom>
      </xdr:spPr>
    </xdr:pic>
    <xdr:clientData/>
  </xdr:twoCellAnchor>
  <xdr:twoCellAnchor editAs="oneCell">
    <xdr:from>
      <xdr:col>1</xdr:col>
      <xdr:colOff>25400</xdr:colOff>
      <xdr:row>414</xdr:row>
      <xdr:rowOff>25402</xdr:rowOff>
    </xdr:from>
    <xdr:to>
      <xdr:col>1</xdr:col>
      <xdr:colOff>604519</xdr:colOff>
      <xdr:row>414</xdr:row>
      <xdr:rowOff>406402</xdr:rowOff>
    </xdr:to>
    <xdr:pic>
      <xdr:nvPicPr>
        <xdr:cNvPr id="413" name="Subgraph-efink" descr="efink.jpg"/>
        <xdr:cNvPicPr>
          <a:picLocks/>
        </xdr:cNvPicPr>
      </xdr:nvPicPr>
      <xdr:blipFill>
        <a:blip xmlns:r="http://schemas.openxmlformats.org/officeDocument/2006/relationships" r:embed="rId361" cstate="print"/>
        <a:stretch>
          <a:fillRect/>
        </a:stretch>
      </xdr:blipFill>
      <xdr:spPr>
        <a:xfrm>
          <a:off x="27251660" y="175986442"/>
          <a:ext cx="579119" cy="381000"/>
        </a:xfrm>
        <a:prstGeom prst="rect">
          <a:avLst/>
        </a:prstGeom>
      </xdr:spPr>
    </xdr:pic>
    <xdr:clientData/>
  </xdr:twoCellAnchor>
  <xdr:twoCellAnchor editAs="oneCell">
    <xdr:from>
      <xdr:col>1</xdr:col>
      <xdr:colOff>25400</xdr:colOff>
      <xdr:row>202</xdr:row>
      <xdr:rowOff>25397</xdr:rowOff>
    </xdr:from>
    <xdr:to>
      <xdr:col>1</xdr:col>
      <xdr:colOff>604519</xdr:colOff>
      <xdr:row>202</xdr:row>
      <xdr:rowOff>406397</xdr:rowOff>
    </xdr:to>
    <xdr:pic>
      <xdr:nvPicPr>
        <xdr:cNvPr id="414" name="Subgraph-dshaw" descr="dshaw.jpg"/>
        <xdr:cNvPicPr>
          <a:picLocks/>
        </xdr:cNvPicPr>
      </xdr:nvPicPr>
      <xdr:blipFill>
        <a:blip xmlns:r="http://schemas.openxmlformats.org/officeDocument/2006/relationships" r:embed="rId362" cstate="print"/>
        <a:stretch>
          <a:fillRect/>
        </a:stretch>
      </xdr:blipFill>
      <xdr:spPr>
        <a:xfrm>
          <a:off x="27251660" y="176413157"/>
          <a:ext cx="579119" cy="381000"/>
        </a:xfrm>
        <a:prstGeom prst="rect">
          <a:avLst/>
        </a:prstGeom>
      </xdr:spPr>
    </xdr:pic>
    <xdr:clientData/>
  </xdr:twoCellAnchor>
  <xdr:twoCellAnchor editAs="oneCell">
    <xdr:from>
      <xdr:col>1</xdr:col>
      <xdr:colOff>25400</xdr:colOff>
      <xdr:row>415</xdr:row>
      <xdr:rowOff>25404</xdr:rowOff>
    </xdr:from>
    <xdr:to>
      <xdr:col>1</xdr:col>
      <xdr:colOff>604519</xdr:colOff>
      <xdr:row>415</xdr:row>
      <xdr:rowOff>406404</xdr:rowOff>
    </xdr:to>
    <xdr:pic>
      <xdr:nvPicPr>
        <xdr:cNvPr id="415" name="Subgraph-kathy_live" descr="kathy_live.jpg"/>
        <xdr:cNvPicPr>
          <a:picLocks/>
        </xdr:cNvPicPr>
      </xdr:nvPicPr>
      <xdr:blipFill>
        <a:blip xmlns:r="http://schemas.openxmlformats.org/officeDocument/2006/relationships" r:embed="rId231" cstate="print"/>
        <a:stretch>
          <a:fillRect/>
        </a:stretch>
      </xdr:blipFill>
      <xdr:spPr>
        <a:xfrm>
          <a:off x="27251660" y="176839884"/>
          <a:ext cx="579119" cy="381000"/>
        </a:xfrm>
        <a:prstGeom prst="rect">
          <a:avLst/>
        </a:prstGeom>
      </xdr:spPr>
    </xdr:pic>
    <xdr:clientData/>
  </xdr:twoCellAnchor>
  <xdr:twoCellAnchor editAs="oneCell">
    <xdr:from>
      <xdr:col>1</xdr:col>
      <xdr:colOff>25400</xdr:colOff>
      <xdr:row>416</xdr:row>
      <xdr:rowOff>25400</xdr:rowOff>
    </xdr:from>
    <xdr:to>
      <xdr:col>1</xdr:col>
      <xdr:colOff>604519</xdr:colOff>
      <xdr:row>416</xdr:row>
      <xdr:rowOff>406400</xdr:rowOff>
    </xdr:to>
    <xdr:pic>
      <xdr:nvPicPr>
        <xdr:cNvPr id="416" name="Subgraph-reinaldoferraz" descr="reinaldoferraz.jpg"/>
        <xdr:cNvPicPr>
          <a:picLocks/>
        </xdr:cNvPicPr>
      </xdr:nvPicPr>
      <xdr:blipFill>
        <a:blip xmlns:r="http://schemas.openxmlformats.org/officeDocument/2006/relationships" r:embed="rId363" cstate="print"/>
        <a:stretch>
          <a:fillRect/>
        </a:stretch>
      </xdr:blipFill>
      <xdr:spPr>
        <a:xfrm>
          <a:off x="27251660" y="177266600"/>
          <a:ext cx="579119" cy="381000"/>
        </a:xfrm>
        <a:prstGeom prst="rect">
          <a:avLst/>
        </a:prstGeom>
      </xdr:spPr>
    </xdr:pic>
    <xdr:clientData/>
  </xdr:twoCellAnchor>
  <xdr:twoCellAnchor editAs="oneCell">
    <xdr:from>
      <xdr:col>1</xdr:col>
      <xdr:colOff>25400</xdr:colOff>
      <xdr:row>417</xdr:row>
      <xdr:rowOff>25395</xdr:rowOff>
    </xdr:from>
    <xdr:to>
      <xdr:col>1</xdr:col>
      <xdr:colOff>604519</xdr:colOff>
      <xdr:row>417</xdr:row>
      <xdr:rowOff>406395</xdr:rowOff>
    </xdr:to>
    <xdr:pic>
      <xdr:nvPicPr>
        <xdr:cNvPr id="417" name="Subgraph-w3cbrasil" descr="w3cbrasil.jpg"/>
        <xdr:cNvPicPr>
          <a:picLocks/>
        </xdr:cNvPicPr>
      </xdr:nvPicPr>
      <xdr:blipFill>
        <a:blip xmlns:r="http://schemas.openxmlformats.org/officeDocument/2006/relationships" r:embed="rId364" cstate="print"/>
        <a:stretch>
          <a:fillRect/>
        </a:stretch>
      </xdr:blipFill>
      <xdr:spPr>
        <a:xfrm>
          <a:off x="27251660" y="177693315"/>
          <a:ext cx="579119" cy="381000"/>
        </a:xfrm>
        <a:prstGeom prst="rect">
          <a:avLst/>
        </a:prstGeom>
      </xdr:spPr>
    </xdr:pic>
    <xdr:clientData/>
  </xdr:twoCellAnchor>
  <xdr:twoCellAnchor editAs="oneCell">
    <xdr:from>
      <xdr:col>1</xdr:col>
      <xdr:colOff>25400</xdr:colOff>
      <xdr:row>418</xdr:row>
      <xdr:rowOff>25402</xdr:rowOff>
    </xdr:from>
    <xdr:to>
      <xdr:col>1</xdr:col>
      <xdr:colOff>604519</xdr:colOff>
      <xdr:row>418</xdr:row>
      <xdr:rowOff>406402</xdr:rowOff>
    </xdr:to>
    <xdr:pic>
      <xdr:nvPicPr>
        <xdr:cNvPr id="418" name="Subgraph-vagnerdiniz" descr="vagnerdiniz.jpg"/>
        <xdr:cNvPicPr>
          <a:picLocks/>
        </xdr:cNvPicPr>
      </xdr:nvPicPr>
      <xdr:blipFill>
        <a:blip xmlns:r="http://schemas.openxmlformats.org/officeDocument/2006/relationships" r:embed="rId365" cstate="print"/>
        <a:stretch>
          <a:fillRect/>
        </a:stretch>
      </xdr:blipFill>
      <xdr:spPr>
        <a:xfrm>
          <a:off x="27251660" y="178120042"/>
          <a:ext cx="579119" cy="381000"/>
        </a:xfrm>
        <a:prstGeom prst="rect">
          <a:avLst/>
        </a:prstGeom>
      </xdr:spPr>
    </xdr:pic>
    <xdr:clientData/>
  </xdr:twoCellAnchor>
  <xdr:twoCellAnchor editAs="oneCell">
    <xdr:from>
      <xdr:col>1</xdr:col>
      <xdr:colOff>25400</xdr:colOff>
      <xdr:row>419</xdr:row>
      <xdr:rowOff>25397</xdr:rowOff>
    </xdr:from>
    <xdr:to>
      <xdr:col>1</xdr:col>
      <xdr:colOff>604519</xdr:colOff>
      <xdr:row>419</xdr:row>
      <xdr:rowOff>406397</xdr:rowOff>
    </xdr:to>
    <xdr:pic>
      <xdr:nvPicPr>
        <xdr:cNvPr id="419" name="Subgraph-IP_v6" descr="IP_v6.jpg"/>
        <xdr:cNvPicPr>
          <a:picLocks/>
        </xdr:cNvPicPr>
      </xdr:nvPicPr>
      <xdr:blipFill>
        <a:blip xmlns:r="http://schemas.openxmlformats.org/officeDocument/2006/relationships" r:embed="rId366" cstate="print"/>
        <a:stretch>
          <a:fillRect/>
        </a:stretch>
      </xdr:blipFill>
      <xdr:spPr>
        <a:xfrm>
          <a:off x="27251660" y="178546757"/>
          <a:ext cx="579119" cy="381000"/>
        </a:xfrm>
        <a:prstGeom prst="rect">
          <a:avLst/>
        </a:prstGeom>
      </xdr:spPr>
    </xdr:pic>
    <xdr:clientData/>
  </xdr:twoCellAnchor>
  <xdr:twoCellAnchor editAs="oneCell">
    <xdr:from>
      <xdr:col>1</xdr:col>
      <xdr:colOff>25400</xdr:colOff>
      <xdr:row>420</xdr:row>
      <xdr:rowOff>25404</xdr:rowOff>
    </xdr:from>
    <xdr:to>
      <xdr:col>1</xdr:col>
      <xdr:colOff>604519</xdr:colOff>
      <xdr:row>420</xdr:row>
      <xdr:rowOff>406404</xdr:rowOff>
    </xdr:to>
    <xdr:pic>
      <xdr:nvPicPr>
        <xdr:cNvPr id="420" name="Subgraph-pinknews_info" descr="pinknews_info.jpg"/>
        <xdr:cNvPicPr>
          <a:picLocks/>
        </xdr:cNvPicPr>
      </xdr:nvPicPr>
      <xdr:blipFill>
        <a:blip xmlns:r="http://schemas.openxmlformats.org/officeDocument/2006/relationships" r:embed="rId366" cstate="print"/>
        <a:stretch>
          <a:fillRect/>
        </a:stretch>
      </xdr:blipFill>
      <xdr:spPr>
        <a:xfrm>
          <a:off x="27251660" y="178973484"/>
          <a:ext cx="579119" cy="381000"/>
        </a:xfrm>
        <a:prstGeom prst="rect">
          <a:avLst/>
        </a:prstGeom>
      </xdr:spPr>
    </xdr:pic>
    <xdr:clientData/>
  </xdr:twoCellAnchor>
  <xdr:twoCellAnchor editAs="oneCell">
    <xdr:from>
      <xdr:col>1</xdr:col>
      <xdr:colOff>25400</xdr:colOff>
      <xdr:row>421</xdr:row>
      <xdr:rowOff>25400</xdr:rowOff>
    </xdr:from>
    <xdr:to>
      <xdr:col>1</xdr:col>
      <xdr:colOff>604519</xdr:colOff>
      <xdr:row>421</xdr:row>
      <xdr:rowOff>406400</xdr:rowOff>
    </xdr:to>
    <xdr:pic>
      <xdr:nvPicPr>
        <xdr:cNvPr id="421" name="Subgraph-raleighncnews20" descr="raleighncnews20.jpg"/>
        <xdr:cNvPicPr>
          <a:picLocks/>
        </xdr:cNvPicPr>
      </xdr:nvPicPr>
      <xdr:blipFill>
        <a:blip xmlns:r="http://schemas.openxmlformats.org/officeDocument/2006/relationships" r:embed="rId366" cstate="print"/>
        <a:stretch>
          <a:fillRect/>
        </a:stretch>
      </xdr:blipFill>
      <xdr:spPr>
        <a:xfrm>
          <a:off x="27251660" y="179400200"/>
          <a:ext cx="579119" cy="381000"/>
        </a:xfrm>
        <a:prstGeom prst="rect">
          <a:avLst/>
        </a:prstGeom>
      </xdr:spPr>
    </xdr:pic>
    <xdr:clientData/>
  </xdr:twoCellAnchor>
  <xdr:twoCellAnchor editAs="oneCell">
    <xdr:from>
      <xdr:col>1</xdr:col>
      <xdr:colOff>25400</xdr:colOff>
      <xdr:row>422</xdr:row>
      <xdr:rowOff>25395</xdr:rowOff>
    </xdr:from>
    <xdr:to>
      <xdr:col>1</xdr:col>
      <xdr:colOff>604519</xdr:colOff>
      <xdr:row>422</xdr:row>
      <xdr:rowOff>406395</xdr:rowOff>
    </xdr:to>
    <xdr:pic>
      <xdr:nvPicPr>
        <xdr:cNvPr id="422" name="Subgraph-GR8C" descr="GR8C.jpg"/>
        <xdr:cNvPicPr>
          <a:picLocks/>
        </xdr:cNvPicPr>
      </xdr:nvPicPr>
      <xdr:blipFill>
        <a:blip xmlns:r="http://schemas.openxmlformats.org/officeDocument/2006/relationships" r:embed="rId366" cstate="print"/>
        <a:stretch>
          <a:fillRect/>
        </a:stretch>
      </xdr:blipFill>
      <xdr:spPr>
        <a:xfrm>
          <a:off x="27251660" y="179826915"/>
          <a:ext cx="579119" cy="381000"/>
        </a:xfrm>
        <a:prstGeom prst="rect">
          <a:avLst/>
        </a:prstGeom>
      </xdr:spPr>
    </xdr:pic>
    <xdr:clientData/>
  </xdr:twoCellAnchor>
  <xdr:twoCellAnchor editAs="oneCell">
    <xdr:from>
      <xdr:col>1</xdr:col>
      <xdr:colOff>25400</xdr:colOff>
      <xdr:row>423</xdr:row>
      <xdr:rowOff>25402</xdr:rowOff>
    </xdr:from>
    <xdr:to>
      <xdr:col>1</xdr:col>
      <xdr:colOff>604519</xdr:colOff>
      <xdr:row>423</xdr:row>
      <xdr:rowOff>406402</xdr:rowOff>
    </xdr:to>
    <xdr:pic>
      <xdr:nvPicPr>
        <xdr:cNvPr id="423" name="Subgraph-digital_consult" descr="digital_consult.jpg"/>
        <xdr:cNvPicPr>
          <a:picLocks/>
        </xdr:cNvPicPr>
      </xdr:nvPicPr>
      <xdr:blipFill>
        <a:blip xmlns:r="http://schemas.openxmlformats.org/officeDocument/2006/relationships" r:embed="rId366" cstate="print"/>
        <a:stretch>
          <a:fillRect/>
        </a:stretch>
      </xdr:blipFill>
      <xdr:spPr>
        <a:xfrm>
          <a:off x="27251660" y="180253642"/>
          <a:ext cx="579119" cy="381000"/>
        </a:xfrm>
        <a:prstGeom prst="rect">
          <a:avLst/>
        </a:prstGeom>
      </xdr:spPr>
    </xdr:pic>
    <xdr:clientData/>
  </xdr:twoCellAnchor>
  <xdr:twoCellAnchor editAs="oneCell">
    <xdr:from>
      <xdr:col>1</xdr:col>
      <xdr:colOff>25400</xdr:colOff>
      <xdr:row>424</xdr:row>
      <xdr:rowOff>25397</xdr:rowOff>
    </xdr:from>
    <xdr:to>
      <xdr:col>1</xdr:col>
      <xdr:colOff>604519</xdr:colOff>
      <xdr:row>424</xdr:row>
      <xdr:rowOff>406397</xdr:rowOff>
    </xdr:to>
    <xdr:pic>
      <xdr:nvPicPr>
        <xdr:cNvPr id="424" name="Subgraph-corvuskaras" descr="corvuskaras.jpg"/>
        <xdr:cNvPicPr>
          <a:picLocks/>
        </xdr:cNvPicPr>
      </xdr:nvPicPr>
      <xdr:blipFill>
        <a:blip xmlns:r="http://schemas.openxmlformats.org/officeDocument/2006/relationships" r:embed="rId366" cstate="print"/>
        <a:stretch>
          <a:fillRect/>
        </a:stretch>
      </xdr:blipFill>
      <xdr:spPr>
        <a:xfrm>
          <a:off x="27251660" y="180680357"/>
          <a:ext cx="579119" cy="381000"/>
        </a:xfrm>
        <a:prstGeom prst="rect">
          <a:avLst/>
        </a:prstGeom>
      </xdr:spPr>
    </xdr:pic>
    <xdr:clientData/>
  </xdr:twoCellAnchor>
  <xdr:twoCellAnchor editAs="oneCell">
    <xdr:from>
      <xdr:col>1</xdr:col>
      <xdr:colOff>25400</xdr:colOff>
      <xdr:row>425</xdr:row>
      <xdr:rowOff>25404</xdr:rowOff>
    </xdr:from>
    <xdr:to>
      <xdr:col>1</xdr:col>
      <xdr:colOff>604519</xdr:colOff>
      <xdr:row>425</xdr:row>
      <xdr:rowOff>406404</xdr:rowOff>
    </xdr:to>
    <xdr:pic>
      <xdr:nvPicPr>
        <xdr:cNvPr id="425" name="Subgraph-tweetnetwork2" descr="tweetnetwork2.jpg"/>
        <xdr:cNvPicPr>
          <a:picLocks/>
        </xdr:cNvPicPr>
      </xdr:nvPicPr>
      <xdr:blipFill>
        <a:blip xmlns:r="http://schemas.openxmlformats.org/officeDocument/2006/relationships" r:embed="rId366" cstate="print"/>
        <a:stretch>
          <a:fillRect/>
        </a:stretch>
      </xdr:blipFill>
      <xdr:spPr>
        <a:xfrm>
          <a:off x="27251660" y="181107084"/>
          <a:ext cx="579119" cy="381000"/>
        </a:xfrm>
        <a:prstGeom prst="rect">
          <a:avLst/>
        </a:prstGeom>
      </xdr:spPr>
    </xdr:pic>
    <xdr:clientData/>
  </xdr:twoCellAnchor>
  <xdr:twoCellAnchor editAs="oneCell">
    <xdr:from>
      <xdr:col>1</xdr:col>
      <xdr:colOff>25400</xdr:colOff>
      <xdr:row>426</xdr:row>
      <xdr:rowOff>25400</xdr:rowOff>
    </xdr:from>
    <xdr:to>
      <xdr:col>1</xdr:col>
      <xdr:colOff>604519</xdr:colOff>
      <xdr:row>426</xdr:row>
      <xdr:rowOff>406400</xdr:rowOff>
    </xdr:to>
    <xdr:pic>
      <xdr:nvPicPr>
        <xdr:cNvPr id="426" name="Subgraph-SamPolanco" descr="SamPolanco.jpg"/>
        <xdr:cNvPicPr>
          <a:picLocks/>
        </xdr:cNvPicPr>
      </xdr:nvPicPr>
      <xdr:blipFill>
        <a:blip xmlns:r="http://schemas.openxmlformats.org/officeDocument/2006/relationships" r:embed="rId366" cstate="print"/>
        <a:stretch>
          <a:fillRect/>
        </a:stretch>
      </xdr:blipFill>
      <xdr:spPr>
        <a:xfrm>
          <a:off x="27251660" y="181533800"/>
          <a:ext cx="579119" cy="381000"/>
        </a:xfrm>
        <a:prstGeom prst="rect">
          <a:avLst/>
        </a:prstGeom>
      </xdr:spPr>
    </xdr:pic>
    <xdr:clientData/>
  </xdr:twoCellAnchor>
  <xdr:twoCellAnchor editAs="oneCell">
    <xdr:from>
      <xdr:col>1</xdr:col>
      <xdr:colOff>25400</xdr:colOff>
      <xdr:row>427</xdr:row>
      <xdr:rowOff>25395</xdr:rowOff>
    </xdr:from>
    <xdr:to>
      <xdr:col>1</xdr:col>
      <xdr:colOff>604519</xdr:colOff>
      <xdr:row>427</xdr:row>
      <xdr:rowOff>406395</xdr:rowOff>
    </xdr:to>
    <xdr:pic>
      <xdr:nvPicPr>
        <xdr:cNvPr id="427" name="Subgraph-ashalynd_feed" descr="ashalynd_feed.jpg"/>
        <xdr:cNvPicPr>
          <a:picLocks/>
        </xdr:cNvPicPr>
      </xdr:nvPicPr>
      <xdr:blipFill>
        <a:blip xmlns:r="http://schemas.openxmlformats.org/officeDocument/2006/relationships" r:embed="rId366" cstate="print"/>
        <a:stretch>
          <a:fillRect/>
        </a:stretch>
      </xdr:blipFill>
      <xdr:spPr>
        <a:xfrm>
          <a:off x="27251660" y="181960515"/>
          <a:ext cx="579119" cy="381000"/>
        </a:xfrm>
        <a:prstGeom prst="rect">
          <a:avLst/>
        </a:prstGeom>
      </xdr:spPr>
    </xdr:pic>
    <xdr:clientData/>
  </xdr:twoCellAnchor>
  <xdr:twoCellAnchor editAs="oneCell">
    <xdr:from>
      <xdr:col>1</xdr:col>
      <xdr:colOff>25400</xdr:colOff>
      <xdr:row>428</xdr:row>
      <xdr:rowOff>25402</xdr:rowOff>
    </xdr:from>
    <xdr:to>
      <xdr:col>1</xdr:col>
      <xdr:colOff>604519</xdr:colOff>
      <xdr:row>428</xdr:row>
      <xdr:rowOff>406402</xdr:rowOff>
    </xdr:to>
    <xdr:pic>
      <xdr:nvPicPr>
        <xdr:cNvPr id="428" name="Subgraph-garth8" descr="garth8.jpg"/>
        <xdr:cNvPicPr>
          <a:picLocks/>
        </xdr:cNvPicPr>
      </xdr:nvPicPr>
      <xdr:blipFill>
        <a:blip xmlns:r="http://schemas.openxmlformats.org/officeDocument/2006/relationships" r:embed="rId366" cstate="print"/>
        <a:stretch>
          <a:fillRect/>
        </a:stretch>
      </xdr:blipFill>
      <xdr:spPr>
        <a:xfrm>
          <a:off x="27251660" y="182387242"/>
          <a:ext cx="579119" cy="381000"/>
        </a:xfrm>
        <a:prstGeom prst="rect">
          <a:avLst/>
        </a:prstGeom>
      </xdr:spPr>
    </xdr:pic>
    <xdr:clientData/>
  </xdr:twoCellAnchor>
  <xdr:twoCellAnchor editAs="oneCell">
    <xdr:from>
      <xdr:col>1</xdr:col>
      <xdr:colOff>25400</xdr:colOff>
      <xdr:row>429</xdr:row>
      <xdr:rowOff>25397</xdr:rowOff>
    </xdr:from>
    <xdr:to>
      <xdr:col>1</xdr:col>
      <xdr:colOff>604519</xdr:colOff>
      <xdr:row>429</xdr:row>
      <xdr:rowOff>406397</xdr:rowOff>
    </xdr:to>
    <xdr:pic>
      <xdr:nvPicPr>
        <xdr:cNvPr id="429" name="Subgraph-Alandjvca" descr="Alandjvca.jpg"/>
        <xdr:cNvPicPr>
          <a:picLocks/>
        </xdr:cNvPicPr>
      </xdr:nvPicPr>
      <xdr:blipFill>
        <a:blip xmlns:r="http://schemas.openxmlformats.org/officeDocument/2006/relationships" r:embed="rId366" cstate="print"/>
        <a:stretch>
          <a:fillRect/>
        </a:stretch>
      </xdr:blipFill>
      <xdr:spPr>
        <a:xfrm>
          <a:off x="27251660" y="182813957"/>
          <a:ext cx="579119" cy="381000"/>
        </a:xfrm>
        <a:prstGeom prst="rect">
          <a:avLst/>
        </a:prstGeom>
      </xdr:spPr>
    </xdr:pic>
    <xdr:clientData/>
  </xdr:twoCellAnchor>
  <xdr:twoCellAnchor editAs="oneCell">
    <xdr:from>
      <xdr:col>1</xdr:col>
      <xdr:colOff>25400</xdr:colOff>
      <xdr:row>430</xdr:row>
      <xdr:rowOff>25404</xdr:rowOff>
    </xdr:from>
    <xdr:to>
      <xdr:col>1</xdr:col>
      <xdr:colOff>604519</xdr:colOff>
      <xdr:row>430</xdr:row>
      <xdr:rowOff>406404</xdr:rowOff>
    </xdr:to>
    <xdr:pic>
      <xdr:nvPicPr>
        <xdr:cNvPr id="430" name="Subgraph-stampatu" descr="stampatu.jpg"/>
        <xdr:cNvPicPr>
          <a:picLocks/>
        </xdr:cNvPicPr>
      </xdr:nvPicPr>
      <xdr:blipFill>
        <a:blip xmlns:r="http://schemas.openxmlformats.org/officeDocument/2006/relationships" r:embed="rId366" cstate="print"/>
        <a:stretch>
          <a:fillRect/>
        </a:stretch>
      </xdr:blipFill>
      <xdr:spPr>
        <a:xfrm>
          <a:off x="27251660" y="183240684"/>
          <a:ext cx="579119" cy="381000"/>
        </a:xfrm>
        <a:prstGeom prst="rect">
          <a:avLst/>
        </a:prstGeom>
      </xdr:spPr>
    </xdr:pic>
    <xdr:clientData/>
  </xdr:twoCellAnchor>
  <xdr:twoCellAnchor editAs="oneCell">
    <xdr:from>
      <xdr:col>1</xdr:col>
      <xdr:colOff>25400</xdr:colOff>
      <xdr:row>431</xdr:row>
      <xdr:rowOff>25400</xdr:rowOff>
    </xdr:from>
    <xdr:to>
      <xdr:col>1</xdr:col>
      <xdr:colOff>604519</xdr:colOff>
      <xdr:row>431</xdr:row>
      <xdr:rowOff>406400</xdr:rowOff>
    </xdr:to>
    <xdr:pic>
      <xdr:nvPicPr>
        <xdr:cNvPr id="431" name="Subgraph-artsfocus" descr="artsfocus.jpg"/>
        <xdr:cNvPicPr>
          <a:picLocks/>
        </xdr:cNvPicPr>
      </xdr:nvPicPr>
      <xdr:blipFill>
        <a:blip xmlns:r="http://schemas.openxmlformats.org/officeDocument/2006/relationships" r:embed="rId366" cstate="print"/>
        <a:stretch>
          <a:fillRect/>
        </a:stretch>
      </xdr:blipFill>
      <xdr:spPr>
        <a:xfrm>
          <a:off x="27251660" y="183667400"/>
          <a:ext cx="579119" cy="381000"/>
        </a:xfrm>
        <a:prstGeom prst="rect">
          <a:avLst/>
        </a:prstGeom>
      </xdr:spPr>
    </xdr:pic>
    <xdr:clientData/>
  </xdr:twoCellAnchor>
  <xdr:twoCellAnchor editAs="oneCell">
    <xdr:from>
      <xdr:col>1</xdr:col>
      <xdr:colOff>25400</xdr:colOff>
      <xdr:row>432</xdr:row>
      <xdr:rowOff>25395</xdr:rowOff>
    </xdr:from>
    <xdr:to>
      <xdr:col>1</xdr:col>
      <xdr:colOff>604519</xdr:colOff>
      <xdr:row>432</xdr:row>
      <xdr:rowOff>406395</xdr:rowOff>
    </xdr:to>
    <xdr:pic>
      <xdr:nvPicPr>
        <xdr:cNvPr id="432" name="Subgraph-kumo555" descr="kumo555.jpg"/>
        <xdr:cNvPicPr>
          <a:picLocks/>
        </xdr:cNvPicPr>
      </xdr:nvPicPr>
      <xdr:blipFill>
        <a:blip xmlns:r="http://schemas.openxmlformats.org/officeDocument/2006/relationships" r:embed="rId366" cstate="print"/>
        <a:stretch>
          <a:fillRect/>
        </a:stretch>
      </xdr:blipFill>
      <xdr:spPr>
        <a:xfrm>
          <a:off x="27251660" y="184094115"/>
          <a:ext cx="579119" cy="381000"/>
        </a:xfrm>
        <a:prstGeom prst="rect">
          <a:avLst/>
        </a:prstGeom>
      </xdr:spPr>
    </xdr:pic>
    <xdr:clientData/>
  </xdr:twoCellAnchor>
  <xdr:twoCellAnchor editAs="oneCell">
    <xdr:from>
      <xdr:col>1</xdr:col>
      <xdr:colOff>25400</xdr:colOff>
      <xdr:row>433</xdr:row>
      <xdr:rowOff>25402</xdr:rowOff>
    </xdr:from>
    <xdr:to>
      <xdr:col>1</xdr:col>
      <xdr:colOff>604519</xdr:colOff>
      <xdr:row>433</xdr:row>
      <xdr:rowOff>406402</xdr:rowOff>
    </xdr:to>
    <xdr:pic>
      <xdr:nvPicPr>
        <xdr:cNvPr id="433" name="Subgraph-WiWiWilder2010" descr="WiWiWilder2010.jpg"/>
        <xdr:cNvPicPr>
          <a:picLocks/>
        </xdr:cNvPicPr>
      </xdr:nvPicPr>
      <xdr:blipFill>
        <a:blip xmlns:r="http://schemas.openxmlformats.org/officeDocument/2006/relationships" r:embed="rId366" cstate="print"/>
        <a:stretch>
          <a:fillRect/>
        </a:stretch>
      </xdr:blipFill>
      <xdr:spPr>
        <a:xfrm>
          <a:off x="27251660" y="184520842"/>
          <a:ext cx="579119" cy="381000"/>
        </a:xfrm>
        <a:prstGeom prst="rect">
          <a:avLst/>
        </a:prstGeom>
      </xdr:spPr>
    </xdr:pic>
    <xdr:clientData/>
  </xdr:twoCellAnchor>
  <xdr:twoCellAnchor editAs="oneCell">
    <xdr:from>
      <xdr:col>1</xdr:col>
      <xdr:colOff>25400</xdr:colOff>
      <xdr:row>434</xdr:row>
      <xdr:rowOff>25397</xdr:rowOff>
    </xdr:from>
    <xdr:to>
      <xdr:col>1</xdr:col>
      <xdr:colOff>604519</xdr:colOff>
      <xdr:row>434</xdr:row>
      <xdr:rowOff>406397</xdr:rowOff>
    </xdr:to>
    <xdr:pic>
      <xdr:nvPicPr>
        <xdr:cNvPr id="434" name="Subgraph-BudezTopics" descr="BudezTopics.jpg"/>
        <xdr:cNvPicPr>
          <a:picLocks/>
        </xdr:cNvPicPr>
      </xdr:nvPicPr>
      <xdr:blipFill>
        <a:blip xmlns:r="http://schemas.openxmlformats.org/officeDocument/2006/relationships" r:embed="rId366" cstate="print"/>
        <a:stretch>
          <a:fillRect/>
        </a:stretch>
      </xdr:blipFill>
      <xdr:spPr>
        <a:xfrm>
          <a:off x="27251660" y="184947557"/>
          <a:ext cx="579119" cy="381000"/>
        </a:xfrm>
        <a:prstGeom prst="rect">
          <a:avLst/>
        </a:prstGeom>
      </xdr:spPr>
    </xdr:pic>
    <xdr:clientData/>
  </xdr:twoCellAnchor>
  <xdr:twoCellAnchor editAs="oneCell">
    <xdr:from>
      <xdr:col>1</xdr:col>
      <xdr:colOff>25400</xdr:colOff>
      <xdr:row>435</xdr:row>
      <xdr:rowOff>25404</xdr:rowOff>
    </xdr:from>
    <xdr:to>
      <xdr:col>1</xdr:col>
      <xdr:colOff>604519</xdr:colOff>
      <xdr:row>435</xdr:row>
      <xdr:rowOff>406404</xdr:rowOff>
    </xdr:to>
    <xdr:pic>
      <xdr:nvPicPr>
        <xdr:cNvPr id="435" name="Subgraph-onion_soup" descr="onion_soup.jpg"/>
        <xdr:cNvPicPr>
          <a:picLocks/>
        </xdr:cNvPicPr>
      </xdr:nvPicPr>
      <xdr:blipFill>
        <a:blip xmlns:r="http://schemas.openxmlformats.org/officeDocument/2006/relationships" r:embed="rId366" cstate="print"/>
        <a:stretch>
          <a:fillRect/>
        </a:stretch>
      </xdr:blipFill>
      <xdr:spPr>
        <a:xfrm>
          <a:off x="27251660" y="185374284"/>
          <a:ext cx="579119" cy="381000"/>
        </a:xfrm>
        <a:prstGeom prst="rect">
          <a:avLst/>
        </a:prstGeom>
      </xdr:spPr>
    </xdr:pic>
    <xdr:clientData/>
  </xdr:twoCellAnchor>
  <xdr:twoCellAnchor editAs="oneCell">
    <xdr:from>
      <xdr:col>1</xdr:col>
      <xdr:colOff>25400</xdr:colOff>
      <xdr:row>436</xdr:row>
      <xdr:rowOff>25400</xdr:rowOff>
    </xdr:from>
    <xdr:to>
      <xdr:col>1</xdr:col>
      <xdr:colOff>604519</xdr:colOff>
      <xdr:row>436</xdr:row>
      <xdr:rowOff>406400</xdr:rowOff>
    </xdr:to>
    <xdr:pic>
      <xdr:nvPicPr>
        <xdr:cNvPr id="436" name="Subgraph-nuraini" descr="nuraini.jpg"/>
        <xdr:cNvPicPr>
          <a:picLocks/>
        </xdr:cNvPicPr>
      </xdr:nvPicPr>
      <xdr:blipFill>
        <a:blip xmlns:r="http://schemas.openxmlformats.org/officeDocument/2006/relationships" r:embed="rId366" cstate="print"/>
        <a:stretch>
          <a:fillRect/>
        </a:stretch>
      </xdr:blipFill>
      <xdr:spPr>
        <a:xfrm>
          <a:off x="27251660" y="185801000"/>
          <a:ext cx="579119" cy="381000"/>
        </a:xfrm>
        <a:prstGeom prst="rect">
          <a:avLst/>
        </a:prstGeom>
      </xdr:spPr>
    </xdr:pic>
    <xdr:clientData/>
  </xdr:twoCellAnchor>
  <xdr:twoCellAnchor editAs="oneCell">
    <xdr:from>
      <xdr:col>1</xdr:col>
      <xdr:colOff>25400</xdr:colOff>
      <xdr:row>437</xdr:row>
      <xdr:rowOff>25395</xdr:rowOff>
    </xdr:from>
    <xdr:to>
      <xdr:col>1</xdr:col>
      <xdr:colOff>604519</xdr:colOff>
      <xdr:row>437</xdr:row>
      <xdr:rowOff>406395</xdr:rowOff>
    </xdr:to>
    <xdr:pic>
      <xdr:nvPicPr>
        <xdr:cNvPr id="437" name="Subgraph-kids6" descr="kids6.jpg"/>
        <xdr:cNvPicPr>
          <a:picLocks/>
        </xdr:cNvPicPr>
      </xdr:nvPicPr>
      <xdr:blipFill>
        <a:blip xmlns:r="http://schemas.openxmlformats.org/officeDocument/2006/relationships" r:embed="rId366" cstate="print"/>
        <a:stretch>
          <a:fillRect/>
        </a:stretch>
      </xdr:blipFill>
      <xdr:spPr>
        <a:xfrm>
          <a:off x="27251660" y="186227715"/>
          <a:ext cx="579119" cy="381000"/>
        </a:xfrm>
        <a:prstGeom prst="rect">
          <a:avLst/>
        </a:prstGeom>
      </xdr:spPr>
    </xdr:pic>
    <xdr:clientData/>
  </xdr:twoCellAnchor>
  <xdr:twoCellAnchor editAs="oneCell">
    <xdr:from>
      <xdr:col>1</xdr:col>
      <xdr:colOff>25400</xdr:colOff>
      <xdr:row>438</xdr:row>
      <xdr:rowOff>25402</xdr:rowOff>
    </xdr:from>
    <xdr:to>
      <xdr:col>1</xdr:col>
      <xdr:colOff>604519</xdr:colOff>
      <xdr:row>438</xdr:row>
      <xdr:rowOff>406402</xdr:rowOff>
    </xdr:to>
    <xdr:pic>
      <xdr:nvPicPr>
        <xdr:cNvPr id="438" name="Subgraph-net_fjcapeletto" descr="net_fjcapeletto.jpg"/>
        <xdr:cNvPicPr>
          <a:picLocks/>
        </xdr:cNvPicPr>
      </xdr:nvPicPr>
      <xdr:blipFill>
        <a:blip xmlns:r="http://schemas.openxmlformats.org/officeDocument/2006/relationships" r:embed="rId366" cstate="print"/>
        <a:stretch>
          <a:fillRect/>
        </a:stretch>
      </xdr:blipFill>
      <xdr:spPr>
        <a:xfrm>
          <a:off x="27251660" y="186654442"/>
          <a:ext cx="579119" cy="381000"/>
        </a:xfrm>
        <a:prstGeom prst="rect">
          <a:avLst/>
        </a:prstGeom>
      </xdr:spPr>
    </xdr:pic>
    <xdr:clientData/>
  </xdr:twoCellAnchor>
  <xdr:twoCellAnchor editAs="oneCell">
    <xdr:from>
      <xdr:col>1</xdr:col>
      <xdr:colOff>25400</xdr:colOff>
      <xdr:row>439</xdr:row>
      <xdr:rowOff>25397</xdr:rowOff>
    </xdr:from>
    <xdr:to>
      <xdr:col>1</xdr:col>
      <xdr:colOff>604519</xdr:colOff>
      <xdr:row>439</xdr:row>
      <xdr:rowOff>406397</xdr:rowOff>
    </xdr:to>
    <xdr:pic>
      <xdr:nvPicPr>
        <xdr:cNvPr id="439" name="Subgraph-gutenbyte" descr="gutenbyte.jpg"/>
        <xdr:cNvPicPr>
          <a:picLocks/>
        </xdr:cNvPicPr>
      </xdr:nvPicPr>
      <xdr:blipFill>
        <a:blip xmlns:r="http://schemas.openxmlformats.org/officeDocument/2006/relationships" r:embed="rId366" cstate="print"/>
        <a:stretch>
          <a:fillRect/>
        </a:stretch>
      </xdr:blipFill>
      <xdr:spPr>
        <a:xfrm>
          <a:off x="27251660" y="187081157"/>
          <a:ext cx="579119" cy="381000"/>
        </a:xfrm>
        <a:prstGeom prst="rect">
          <a:avLst/>
        </a:prstGeom>
      </xdr:spPr>
    </xdr:pic>
    <xdr:clientData/>
  </xdr:twoCellAnchor>
  <xdr:twoCellAnchor editAs="oneCell">
    <xdr:from>
      <xdr:col>1</xdr:col>
      <xdr:colOff>25400</xdr:colOff>
      <xdr:row>440</xdr:row>
      <xdr:rowOff>25404</xdr:rowOff>
    </xdr:from>
    <xdr:to>
      <xdr:col>1</xdr:col>
      <xdr:colOff>604519</xdr:colOff>
      <xdr:row>440</xdr:row>
      <xdr:rowOff>406404</xdr:rowOff>
    </xdr:to>
    <xdr:pic>
      <xdr:nvPicPr>
        <xdr:cNvPr id="440" name="Subgraph-twtroid" descr="twtroid.jpg"/>
        <xdr:cNvPicPr>
          <a:picLocks/>
        </xdr:cNvPicPr>
      </xdr:nvPicPr>
      <xdr:blipFill>
        <a:blip xmlns:r="http://schemas.openxmlformats.org/officeDocument/2006/relationships" r:embed="rId366" cstate="print"/>
        <a:stretch>
          <a:fillRect/>
        </a:stretch>
      </xdr:blipFill>
      <xdr:spPr>
        <a:xfrm>
          <a:off x="27251660" y="187507884"/>
          <a:ext cx="579119" cy="381000"/>
        </a:xfrm>
        <a:prstGeom prst="rect">
          <a:avLst/>
        </a:prstGeom>
      </xdr:spPr>
    </xdr:pic>
    <xdr:clientData/>
  </xdr:twoCellAnchor>
  <xdr:twoCellAnchor editAs="oneCell">
    <xdr:from>
      <xdr:col>1</xdr:col>
      <xdr:colOff>25400</xdr:colOff>
      <xdr:row>441</xdr:row>
      <xdr:rowOff>25400</xdr:rowOff>
    </xdr:from>
    <xdr:to>
      <xdr:col>1</xdr:col>
      <xdr:colOff>604519</xdr:colOff>
      <xdr:row>441</xdr:row>
      <xdr:rowOff>406400</xdr:rowOff>
    </xdr:to>
    <xdr:pic>
      <xdr:nvPicPr>
        <xdr:cNvPr id="441" name="Subgraph-MatthewLiberty" descr="MatthewLiberty.jpg"/>
        <xdr:cNvPicPr>
          <a:picLocks/>
        </xdr:cNvPicPr>
      </xdr:nvPicPr>
      <xdr:blipFill>
        <a:blip xmlns:r="http://schemas.openxmlformats.org/officeDocument/2006/relationships" r:embed="rId366" cstate="print"/>
        <a:stretch>
          <a:fillRect/>
        </a:stretch>
      </xdr:blipFill>
      <xdr:spPr>
        <a:xfrm>
          <a:off x="27251660" y="187934600"/>
          <a:ext cx="579119" cy="381000"/>
        </a:xfrm>
        <a:prstGeom prst="rect">
          <a:avLst/>
        </a:prstGeom>
      </xdr:spPr>
    </xdr:pic>
    <xdr:clientData/>
  </xdr:twoCellAnchor>
  <xdr:twoCellAnchor editAs="oneCell">
    <xdr:from>
      <xdr:col>1</xdr:col>
      <xdr:colOff>25400</xdr:colOff>
      <xdr:row>442</xdr:row>
      <xdr:rowOff>25395</xdr:rowOff>
    </xdr:from>
    <xdr:to>
      <xdr:col>1</xdr:col>
      <xdr:colOff>604519</xdr:colOff>
      <xdr:row>442</xdr:row>
      <xdr:rowOff>406395</xdr:rowOff>
    </xdr:to>
    <xdr:pic>
      <xdr:nvPicPr>
        <xdr:cNvPr id="442" name="Subgraph-dennyptravel" descr="dennyptravel.jpg"/>
        <xdr:cNvPicPr>
          <a:picLocks/>
        </xdr:cNvPicPr>
      </xdr:nvPicPr>
      <xdr:blipFill>
        <a:blip xmlns:r="http://schemas.openxmlformats.org/officeDocument/2006/relationships" r:embed="rId366" cstate="print"/>
        <a:stretch>
          <a:fillRect/>
        </a:stretch>
      </xdr:blipFill>
      <xdr:spPr>
        <a:xfrm>
          <a:off x="27251660" y="188361315"/>
          <a:ext cx="579119" cy="381000"/>
        </a:xfrm>
        <a:prstGeom prst="rect">
          <a:avLst/>
        </a:prstGeom>
      </xdr:spPr>
    </xdr:pic>
    <xdr:clientData/>
  </xdr:twoCellAnchor>
  <xdr:twoCellAnchor editAs="oneCell">
    <xdr:from>
      <xdr:col>1</xdr:col>
      <xdr:colOff>25400</xdr:colOff>
      <xdr:row>443</xdr:row>
      <xdr:rowOff>25402</xdr:rowOff>
    </xdr:from>
    <xdr:to>
      <xdr:col>1</xdr:col>
      <xdr:colOff>604519</xdr:colOff>
      <xdr:row>443</xdr:row>
      <xdr:rowOff>406402</xdr:rowOff>
    </xdr:to>
    <xdr:pic>
      <xdr:nvPicPr>
        <xdr:cNvPr id="443" name="Subgraph-ted_drake" descr="ted_drake.jpg"/>
        <xdr:cNvPicPr>
          <a:picLocks/>
        </xdr:cNvPicPr>
      </xdr:nvPicPr>
      <xdr:blipFill>
        <a:blip xmlns:r="http://schemas.openxmlformats.org/officeDocument/2006/relationships" r:embed="rId366" cstate="print"/>
        <a:stretch>
          <a:fillRect/>
        </a:stretch>
      </xdr:blipFill>
      <xdr:spPr>
        <a:xfrm>
          <a:off x="27251660" y="188788042"/>
          <a:ext cx="579119" cy="381000"/>
        </a:xfrm>
        <a:prstGeom prst="rect">
          <a:avLst/>
        </a:prstGeom>
      </xdr:spPr>
    </xdr:pic>
    <xdr:clientData/>
  </xdr:twoCellAnchor>
  <xdr:twoCellAnchor editAs="oneCell">
    <xdr:from>
      <xdr:col>1</xdr:col>
      <xdr:colOff>25400</xdr:colOff>
      <xdr:row>444</xdr:row>
      <xdr:rowOff>25397</xdr:rowOff>
    </xdr:from>
    <xdr:to>
      <xdr:col>1</xdr:col>
      <xdr:colOff>604519</xdr:colOff>
      <xdr:row>444</xdr:row>
      <xdr:rowOff>406397</xdr:rowOff>
    </xdr:to>
    <xdr:pic>
      <xdr:nvPicPr>
        <xdr:cNvPr id="444" name="Subgraph-james_draper" descr="james_draper.jpg"/>
        <xdr:cNvPicPr>
          <a:picLocks/>
        </xdr:cNvPicPr>
      </xdr:nvPicPr>
      <xdr:blipFill>
        <a:blip xmlns:r="http://schemas.openxmlformats.org/officeDocument/2006/relationships" r:embed="rId366" cstate="print"/>
        <a:stretch>
          <a:fillRect/>
        </a:stretch>
      </xdr:blipFill>
      <xdr:spPr>
        <a:xfrm>
          <a:off x="27251660" y="189214757"/>
          <a:ext cx="579119" cy="381000"/>
        </a:xfrm>
        <a:prstGeom prst="rect">
          <a:avLst/>
        </a:prstGeom>
      </xdr:spPr>
    </xdr:pic>
    <xdr:clientData/>
  </xdr:twoCellAnchor>
  <xdr:twoCellAnchor editAs="oneCell">
    <xdr:from>
      <xdr:col>1</xdr:col>
      <xdr:colOff>25400</xdr:colOff>
      <xdr:row>445</xdr:row>
      <xdr:rowOff>25404</xdr:rowOff>
    </xdr:from>
    <xdr:to>
      <xdr:col>1</xdr:col>
      <xdr:colOff>604519</xdr:colOff>
      <xdr:row>445</xdr:row>
      <xdr:rowOff>406404</xdr:rowOff>
    </xdr:to>
    <xdr:pic>
      <xdr:nvPicPr>
        <xdr:cNvPr id="445" name="Subgraph-BeingDisruptive" descr="BeingDisruptive.jpg"/>
        <xdr:cNvPicPr>
          <a:picLocks/>
        </xdr:cNvPicPr>
      </xdr:nvPicPr>
      <xdr:blipFill>
        <a:blip xmlns:r="http://schemas.openxmlformats.org/officeDocument/2006/relationships" r:embed="rId366" cstate="print"/>
        <a:stretch>
          <a:fillRect/>
        </a:stretch>
      </xdr:blipFill>
      <xdr:spPr>
        <a:xfrm>
          <a:off x="27251660" y="189641484"/>
          <a:ext cx="579119" cy="381000"/>
        </a:xfrm>
        <a:prstGeom prst="rect">
          <a:avLst/>
        </a:prstGeom>
      </xdr:spPr>
    </xdr:pic>
    <xdr:clientData/>
  </xdr:twoCellAnchor>
  <xdr:twoCellAnchor editAs="oneCell">
    <xdr:from>
      <xdr:col>1</xdr:col>
      <xdr:colOff>25400</xdr:colOff>
      <xdr:row>446</xdr:row>
      <xdr:rowOff>25400</xdr:rowOff>
    </xdr:from>
    <xdr:to>
      <xdr:col>1</xdr:col>
      <xdr:colOff>604519</xdr:colOff>
      <xdr:row>446</xdr:row>
      <xdr:rowOff>406400</xdr:rowOff>
    </xdr:to>
    <xdr:pic>
      <xdr:nvPicPr>
        <xdr:cNvPr id="446" name="Subgraph-twisness" descr="twisness.jpg"/>
        <xdr:cNvPicPr>
          <a:picLocks/>
        </xdr:cNvPicPr>
      </xdr:nvPicPr>
      <xdr:blipFill>
        <a:blip xmlns:r="http://schemas.openxmlformats.org/officeDocument/2006/relationships" r:embed="rId366" cstate="print"/>
        <a:stretch>
          <a:fillRect/>
        </a:stretch>
      </xdr:blipFill>
      <xdr:spPr>
        <a:xfrm>
          <a:off x="27251660" y="190068200"/>
          <a:ext cx="579119" cy="381000"/>
        </a:xfrm>
        <a:prstGeom prst="rect">
          <a:avLst/>
        </a:prstGeom>
      </xdr:spPr>
    </xdr:pic>
    <xdr:clientData/>
  </xdr:twoCellAnchor>
  <xdr:twoCellAnchor editAs="oneCell">
    <xdr:from>
      <xdr:col>1</xdr:col>
      <xdr:colOff>25400</xdr:colOff>
      <xdr:row>447</xdr:row>
      <xdr:rowOff>25395</xdr:rowOff>
    </xdr:from>
    <xdr:to>
      <xdr:col>1</xdr:col>
      <xdr:colOff>604519</xdr:colOff>
      <xdr:row>447</xdr:row>
      <xdr:rowOff>406395</xdr:rowOff>
    </xdr:to>
    <xdr:pic>
      <xdr:nvPicPr>
        <xdr:cNvPr id="447" name="Subgraph-CMHWebservices" descr="CMHWebservices.jpg"/>
        <xdr:cNvPicPr>
          <a:picLocks/>
        </xdr:cNvPicPr>
      </xdr:nvPicPr>
      <xdr:blipFill>
        <a:blip xmlns:r="http://schemas.openxmlformats.org/officeDocument/2006/relationships" r:embed="rId366" cstate="print"/>
        <a:stretch>
          <a:fillRect/>
        </a:stretch>
      </xdr:blipFill>
      <xdr:spPr>
        <a:xfrm>
          <a:off x="27251660" y="190494915"/>
          <a:ext cx="579119" cy="381000"/>
        </a:xfrm>
        <a:prstGeom prst="rect">
          <a:avLst/>
        </a:prstGeom>
      </xdr:spPr>
    </xdr:pic>
    <xdr:clientData/>
  </xdr:twoCellAnchor>
  <xdr:twoCellAnchor editAs="oneCell">
    <xdr:from>
      <xdr:col>1</xdr:col>
      <xdr:colOff>25400</xdr:colOff>
      <xdr:row>448</xdr:row>
      <xdr:rowOff>25402</xdr:rowOff>
    </xdr:from>
    <xdr:to>
      <xdr:col>1</xdr:col>
      <xdr:colOff>604519</xdr:colOff>
      <xdr:row>448</xdr:row>
      <xdr:rowOff>406402</xdr:rowOff>
    </xdr:to>
    <xdr:pic>
      <xdr:nvPicPr>
        <xdr:cNvPr id="448" name="Subgraph-vainu" descr="vainu.jpg"/>
        <xdr:cNvPicPr>
          <a:picLocks/>
        </xdr:cNvPicPr>
      </xdr:nvPicPr>
      <xdr:blipFill>
        <a:blip xmlns:r="http://schemas.openxmlformats.org/officeDocument/2006/relationships" r:embed="rId366" cstate="print"/>
        <a:stretch>
          <a:fillRect/>
        </a:stretch>
      </xdr:blipFill>
      <xdr:spPr>
        <a:xfrm>
          <a:off x="27251660" y="190921642"/>
          <a:ext cx="579119" cy="381000"/>
        </a:xfrm>
        <a:prstGeom prst="rect">
          <a:avLst/>
        </a:prstGeom>
      </xdr:spPr>
    </xdr:pic>
    <xdr:clientData/>
  </xdr:twoCellAnchor>
  <xdr:twoCellAnchor editAs="oneCell">
    <xdr:from>
      <xdr:col>1</xdr:col>
      <xdr:colOff>25400</xdr:colOff>
      <xdr:row>449</xdr:row>
      <xdr:rowOff>25397</xdr:rowOff>
    </xdr:from>
    <xdr:to>
      <xdr:col>1</xdr:col>
      <xdr:colOff>604519</xdr:colOff>
      <xdr:row>449</xdr:row>
      <xdr:rowOff>406397</xdr:rowOff>
    </xdr:to>
    <xdr:pic>
      <xdr:nvPicPr>
        <xdr:cNvPr id="449" name="Subgraph-prestonkelly" descr="prestonkelly.jpg"/>
        <xdr:cNvPicPr>
          <a:picLocks/>
        </xdr:cNvPicPr>
      </xdr:nvPicPr>
      <xdr:blipFill>
        <a:blip xmlns:r="http://schemas.openxmlformats.org/officeDocument/2006/relationships" r:embed="rId366" cstate="print"/>
        <a:stretch>
          <a:fillRect/>
        </a:stretch>
      </xdr:blipFill>
      <xdr:spPr>
        <a:xfrm>
          <a:off x="27251660" y="191348357"/>
          <a:ext cx="579119" cy="381000"/>
        </a:xfrm>
        <a:prstGeom prst="rect">
          <a:avLst/>
        </a:prstGeom>
      </xdr:spPr>
    </xdr:pic>
    <xdr:clientData/>
  </xdr:twoCellAnchor>
  <xdr:twoCellAnchor editAs="oneCell">
    <xdr:from>
      <xdr:col>1</xdr:col>
      <xdr:colOff>25400</xdr:colOff>
      <xdr:row>450</xdr:row>
      <xdr:rowOff>25404</xdr:rowOff>
    </xdr:from>
    <xdr:to>
      <xdr:col>1</xdr:col>
      <xdr:colOff>604519</xdr:colOff>
      <xdr:row>450</xdr:row>
      <xdr:rowOff>406404</xdr:rowOff>
    </xdr:to>
    <xdr:pic>
      <xdr:nvPicPr>
        <xdr:cNvPr id="450" name="Subgraph-carolinacurator" descr="carolinacurator.jpg"/>
        <xdr:cNvPicPr>
          <a:picLocks/>
        </xdr:cNvPicPr>
      </xdr:nvPicPr>
      <xdr:blipFill>
        <a:blip xmlns:r="http://schemas.openxmlformats.org/officeDocument/2006/relationships" r:embed="rId366" cstate="print"/>
        <a:stretch>
          <a:fillRect/>
        </a:stretch>
      </xdr:blipFill>
      <xdr:spPr>
        <a:xfrm>
          <a:off x="27251660" y="191775084"/>
          <a:ext cx="579119" cy="381000"/>
        </a:xfrm>
        <a:prstGeom prst="rect">
          <a:avLst/>
        </a:prstGeom>
      </xdr:spPr>
    </xdr:pic>
    <xdr:clientData/>
  </xdr:twoCellAnchor>
  <xdr:twoCellAnchor editAs="oneCell">
    <xdr:from>
      <xdr:col>1</xdr:col>
      <xdr:colOff>25400</xdr:colOff>
      <xdr:row>451</xdr:row>
      <xdr:rowOff>25400</xdr:rowOff>
    </xdr:from>
    <xdr:to>
      <xdr:col>1</xdr:col>
      <xdr:colOff>604519</xdr:colOff>
      <xdr:row>451</xdr:row>
      <xdr:rowOff>406400</xdr:rowOff>
    </xdr:to>
    <xdr:pic>
      <xdr:nvPicPr>
        <xdr:cNvPr id="451" name="Subgraph-Knewton_Sara" descr="Knewton_Sara.jpg"/>
        <xdr:cNvPicPr>
          <a:picLocks/>
        </xdr:cNvPicPr>
      </xdr:nvPicPr>
      <xdr:blipFill>
        <a:blip xmlns:r="http://schemas.openxmlformats.org/officeDocument/2006/relationships" r:embed="rId366" cstate="print"/>
        <a:stretch>
          <a:fillRect/>
        </a:stretch>
      </xdr:blipFill>
      <xdr:spPr>
        <a:xfrm>
          <a:off x="27251660" y="192201800"/>
          <a:ext cx="579119" cy="381000"/>
        </a:xfrm>
        <a:prstGeom prst="rect">
          <a:avLst/>
        </a:prstGeom>
      </xdr:spPr>
    </xdr:pic>
    <xdr:clientData/>
  </xdr:twoCellAnchor>
  <xdr:twoCellAnchor editAs="oneCell">
    <xdr:from>
      <xdr:col>1</xdr:col>
      <xdr:colOff>25400</xdr:colOff>
      <xdr:row>452</xdr:row>
      <xdr:rowOff>25395</xdr:rowOff>
    </xdr:from>
    <xdr:to>
      <xdr:col>1</xdr:col>
      <xdr:colOff>604519</xdr:colOff>
      <xdr:row>452</xdr:row>
      <xdr:rowOff>406395</xdr:rowOff>
    </xdr:to>
    <xdr:pic>
      <xdr:nvPicPr>
        <xdr:cNvPr id="452" name="Subgraph-toddkrafty" descr="toddkrafty.jpg"/>
        <xdr:cNvPicPr>
          <a:picLocks/>
        </xdr:cNvPicPr>
      </xdr:nvPicPr>
      <xdr:blipFill>
        <a:blip xmlns:r="http://schemas.openxmlformats.org/officeDocument/2006/relationships" r:embed="rId366" cstate="print"/>
        <a:stretch>
          <a:fillRect/>
        </a:stretch>
      </xdr:blipFill>
      <xdr:spPr>
        <a:xfrm>
          <a:off x="27251660" y="192628515"/>
          <a:ext cx="579119" cy="381000"/>
        </a:xfrm>
        <a:prstGeom prst="rect">
          <a:avLst/>
        </a:prstGeom>
      </xdr:spPr>
    </xdr:pic>
    <xdr:clientData/>
  </xdr:twoCellAnchor>
  <xdr:twoCellAnchor editAs="oneCell">
    <xdr:from>
      <xdr:col>1</xdr:col>
      <xdr:colOff>25400</xdr:colOff>
      <xdr:row>453</xdr:row>
      <xdr:rowOff>25402</xdr:rowOff>
    </xdr:from>
    <xdr:to>
      <xdr:col>1</xdr:col>
      <xdr:colOff>604519</xdr:colOff>
      <xdr:row>453</xdr:row>
      <xdr:rowOff>406402</xdr:rowOff>
    </xdr:to>
    <xdr:pic>
      <xdr:nvPicPr>
        <xdr:cNvPr id="453" name="Subgraph-tok_tech" descr="tok_tech.jpg"/>
        <xdr:cNvPicPr>
          <a:picLocks/>
        </xdr:cNvPicPr>
      </xdr:nvPicPr>
      <xdr:blipFill>
        <a:blip xmlns:r="http://schemas.openxmlformats.org/officeDocument/2006/relationships" r:embed="rId366" cstate="print"/>
        <a:stretch>
          <a:fillRect/>
        </a:stretch>
      </xdr:blipFill>
      <xdr:spPr>
        <a:xfrm>
          <a:off x="27251660" y="193055242"/>
          <a:ext cx="579119" cy="381000"/>
        </a:xfrm>
        <a:prstGeom prst="rect">
          <a:avLst/>
        </a:prstGeom>
      </xdr:spPr>
    </xdr:pic>
    <xdr:clientData/>
  </xdr:twoCellAnchor>
  <xdr:twoCellAnchor editAs="oneCell">
    <xdr:from>
      <xdr:col>1</xdr:col>
      <xdr:colOff>25400</xdr:colOff>
      <xdr:row>454</xdr:row>
      <xdr:rowOff>25397</xdr:rowOff>
    </xdr:from>
    <xdr:to>
      <xdr:col>1</xdr:col>
      <xdr:colOff>604519</xdr:colOff>
      <xdr:row>454</xdr:row>
      <xdr:rowOff>406397</xdr:rowOff>
    </xdr:to>
    <xdr:pic>
      <xdr:nvPicPr>
        <xdr:cNvPr id="454" name="Subgraph-Niknws" descr="Niknws.jpg"/>
        <xdr:cNvPicPr>
          <a:picLocks/>
        </xdr:cNvPicPr>
      </xdr:nvPicPr>
      <xdr:blipFill>
        <a:blip xmlns:r="http://schemas.openxmlformats.org/officeDocument/2006/relationships" r:embed="rId366" cstate="print"/>
        <a:stretch>
          <a:fillRect/>
        </a:stretch>
      </xdr:blipFill>
      <xdr:spPr>
        <a:xfrm>
          <a:off x="27251660" y="193481957"/>
          <a:ext cx="579119" cy="381000"/>
        </a:xfrm>
        <a:prstGeom prst="rect">
          <a:avLst/>
        </a:prstGeom>
      </xdr:spPr>
    </xdr:pic>
    <xdr:clientData/>
  </xdr:twoCellAnchor>
  <xdr:twoCellAnchor editAs="oneCell">
    <xdr:from>
      <xdr:col>1</xdr:col>
      <xdr:colOff>25400</xdr:colOff>
      <xdr:row>455</xdr:row>
      <xdr:rowOff>25404</xdr:rowOff>
    </xdr:from>
    <xdr:to>
      <xdr:col>1</xdr:col>
      <xdr:colOff>604519</xdr:colOff>
      <xdr:row>455</xdr:row>
      <xdr:rowOff>406404</xdr:rowOff>
    </xdr:to>
    <xdr:pic>
      <xdr:nvPicPr>
        <xdr:cNvPr id="455" name="Subgraph-kworkmanflood" descr="kworkmanflood.jpg"/>
        <xdr:cNvPicPr>
          <a:picLocks/>
        </xdr:cNvPicPr>
      </xdr:nvPicPr>
      <xdr:blipFill>
        <a:blip xmlns:r="http://schemas.openxmlformats.org/officeDocument/2006/relationships" r:embed="rId366" cstate="print"/>
        <a:stretch>
          <a:fillRect/>
        </a:stretch>
      </xdr:blipFill>
      <xdr:spPr>
        <a:xfrm>
          <a:off x="27251660" y="193908684"/>
          <a:ext cx="579119" cy="381000"/>
        </a:xfrm>
        <a:prstGeom prst="rect">
          <a:avLst/>
        </a:prstGeom>
      </xdr:spPr>
    </xdr:pic>
    <xdr:clientData/>
  </xdr:twoCellAnchor>
  <xdr:twoCellAnchor editAs="oneCell">
    <xdr:from>
      <xdr:col>1</xdr:col>
      <xdr:colOff>25400</xdr:colOff>
      <xdr:row>456</xdr:row>
      <xdr:rowOff>25400</xdr:rowOff>
    </xdr:from>
    <xdr:to>
      <xdr:col>1</xdr:col>
      <xdr:colOff>604519</xdr:colOff>
      <xdr:row>456</xdr:row>
      <xdr:rowOff>406400</xdr:rowOff>
    </xdr:to>
    <xdr:pic>
      <xdr:nvPicPr>
        <xdr:cNvPr id="456" name="Subgraph-EntreprenURLs" descr="EntreprenURLs.jpg"/>
        <xdr:cNvPicPr>
          <a:picLocks/>
        </xdr:cNvPicPr>
      </xdr:nvPicPr>
      <xdr:blipFill>
        <a:blip xmlns:r="http://schemas.openxmlformats.org/officeDocument/2006/relationships" r:embed="rId366" cstate="print"/>
        <a:stretch>
          <a:fillRect/>
        </a:stretch>
      </xdr:blipFill>
      <xdr:spPr>
        <a:xfrm>
          <a:off x="27251660" y="194335400"/>
          <a:ext cx="579119"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24</xdr:row>
      <xdr:rowOff>38100</xdr:rowOff>
    </xdr:from>
    <xdr:to>
      <xdr:col>1</xdr:col>
      <xdr:colOff>918209</xdr:colOff>
      <xdr:row>31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38</xdr:row>
      <xdr:rowOff>38100</xdr:rowOff>
    </xdr:from>
    <xdr:to>
      <xdr:col>1</xdr:col>
      <xdr:colOff>918209</xdr:colOff>
      <xdr:row>45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52</xdr:row>
      <xdr:rowOff>28575</xdr:rowOff>
    </xdr:from>
    <xdr:to>
      <xdr:col>1</xdr:col>
      <xdr:colOff>918209</xdr:colOff>
      <xdr:row>59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66</xdr:row>
      <xdr:rowOff>9525</xdr:rowOff>
    </xdr:from>
    <xdr:to>
      <xdr:col>1</xdr:col>
      <xdr:colOff>918210</xdr:colOff>
      <xdr:row>73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80</xdr:row>
      <xdr:rowOff>19050</xdr:rowOff>
    </xdr:from>
    <xdr:to>
      <xdr:col>2</xdr:col>
      <xdr:colOff>3810</xdr:colOff>
      <xdr:row>87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94</xdr:row>
      <xdr:rowOff>19050</xdr:rowOff>
    </xdr:from>
    <xdr:to>
      <xdr:col>1</xdr:col>
      <xdr:colOff>918210</xdr:colOff>
      <xdr:row>101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108</xdr:row>
      <xdr:rowOff>9525</xdr:rowOff>
    </xdr:from>
    <xdr:to>
      <xdr:col>1</xdr:col>
      <xdr:colOff>918210</xdr:colOff>
      <xdr:row>115</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M2903" totalsRowShown="0">
  <autoFilter ref="A2:M2903">
    <filterColumn colId="3"/>
    <filterColumn colId="4"/>
    <filterColumn colId="5"/>
    <filterColumn colId="6"/>
    <filterColumn colId="7"/>
    <filterColumn colId="8"/>
    <filterColumn colId="9"/>
    <filterColumn colId="10"/>
    <filterColumn colId="11"/>
    <filterColumn colId="12"/>
  </autoFilter>
  <tableColumns count="13">
    <tableColumn id="1" name="Vertex 1" dataDxfId="69" dataCellStyle="NodeXL Required"/>
    <tableColumn id="2" name="Vertex 2" dataDxfId="68" dataCellStyle="NodeXL Required"/>
    <tableColumn id="3" name="Color" dataDxfId="67" dataCellStyle="NodeXL Visual Property"/>
    <tableColumn id="4" name="Width" dataDxfId="66" dataCellStyle="NodeXL Visual Property"/>
    <tableColumn id="11" name="Style" dataDxfId="65" dataCellStyle="NodeXL Visual Property"/>
    <tableColumn id="5" name="Opacity" dataDxfId="64" dataCellStyle="NodeXL Visual Property"/>
    <tableColumn id="6" name="Visibility" dataDxfId="63" dataCellStyle="NodeXL Visual Property"/>
    <tableColumn id="10" name="Label" dataDxfId="62" dataCellStyle="NodeXL Label"/>
    <tableColumn id="7" name="ID" dataDxfId="61" dataCellStyle="NodeXL Do Not Edit"/>
    <tableColumn id="9" name="Dynamic Filter" dataDxfId="60" dataCellStyle="NodeXL Do Not Edit"/>
    <tableColumn id="8" name="Add Your Own Columns Here" dataDxfId="59" dataCellStyle="NodeXL Other Column"/>
    <tableColumn id="12" name="Relationship" dataCellStyle="Normal"/>
    <tableColumn id="13" name="Edge Weight" dataCellStyle="Normal"/>
  </tableColumns>
  <tableStyleInfo name="NodeXL Table" showFirstColumn="0" showLastColumn="0" showRowStripes="0" showColumnStripes="0"/>
</table>
</file>

<file path=xl/tables/table2.xml><?xml version="1.0" encoding="utf-8"?>
<table xmlns="http://schemas.openxmlformats.org/spreadsheetml/2006/main" id="2" name="Vertices" displayName="Vertices" ref="A2:AP457" totalsRowShown="0" headerRowDxfId="58" dataDxfId="57">
  <autoFilter ref="A2:AP457">
    <filterColumn colId="1"/>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filterColumn colId="17"/>
    <filterColumn colId="18"/>
    <filterColumn colId="19"/>
    <filterColumn colId="20"/>
    <filterColumn colId="21"/>
    <filterColumn colId="22"/>
    <filterColumn colId="23"/>
    <filterColumn colId="24"/>
    <filterColumn colId="25"/>
    <filterColumn colId="26"/>
    <filterColumn colId="27"/>
    <filterColumn colId="28"/>
    <filterColumn colId="29"/>
    <filterColumn colId="30"/>
    <filterColumn colId="31"/>
    <filterColumn colId="32"/>
    <filterColumn colId="33"/>
    <filterColumn colId="34"/>
    <filterColumn colId="35"/>
    <filterColumn colId="36"/>
    <filterColumn colId="37"/>
    <filterColumn colId="38"/>
    <filterColumn colId="39"/>
    <filterColumn colId="40"/>
    <filterColumn colId="41"/>
  </autoFilter>
  <sortState ref="A3:AO457">
    <sortCondition descending="1" ref="E2"/>
  </sortState>
  <tableColumns count="42">
    <tableColumn id="1" name="Vertex" dataDxfId="56" dataCellStyle="NodeXL Required"/>
    <tableColumn id="21" name="Subgraph" dataDxfId="12" dataCellStyle="NodeXL Graph Metric"/>
    <tableColumn id="22" name="In-Degree" dataDxfId="11" dataCellStyle="NodeXL Graph Metric"/>
    <tableColumn id="23" name="Out-Degree" dataDxfId="10" dataCellStyle="NodeXL Graph Metric"/>
    <tableColumn id="24" name="Betweenness Centrality" dataDxfId="9" dataCellStyle="NodeXL Graph Metric"/>
    <tableColumn id="25" name="Closeness Centrality" dataDxfId="8" dataCellStyle="NodeXL Graph Metric"/>
    <tableColumn id="26" name="Eigenvector Centrality" dataDxfId="7" dataCellStyle="NodeXL Graph Metric"/>
    <tableColumn id="27" name="Clustering Coefficient" dataDxfId="5" dataCellStyle="NodeXL Graph Metric"/>
    <tableColumn id="2" name="Color" dataDxfId="6" dataCellStyle="NodeXL Visual Property"/>
    <tableColumn id="5" name="Shape" dataDxfId="55" dataCellStyle="NodeXL Visual Property"/>
    <tableColumn id="6" name="Size" dataDxfId="54" dataCellStyle="NodeXL Visual Property"/>
    <tableColumn id="4" name="Opacity" dataDxfId="53" dataCellStyle="NodeXL Visual Property"/>
    <tableColumn id="7" name="Image File" dataDxfId="52" dataCellStyle="NodeXL Visual Property"/>
    <tableColumn id="3" name="Visibility" dataDxfId="51" dataCellStyle="NodeXL Visual Property"/>
    <tableColumn id="10" name="Label" dataDxfId="50" dataCellStyle="NodeXL Label"/>
    <tableColumn id="16" name="Label Fill Color" dataDxfId="49" dataCellStyle="NodeXL Label"/>
    <tableColumn id="9" name="Label Position" dataDxfId="48" dataCellStyle="NodeXL Label"/>
    <tableColumn id="40" name="Composite tooltip" dataDxfId="1" dataCellStyle="NodeXL Label"/>
    <tableColumn id="8" name="Tooltip" dataDxfId="47" dataCellStyle="NodeXL Label"/>
    <tableColumn id="18" name="Layout Order" dataDxfId="46" dataCellStyle="NodeXL Layout"/>
    <tableColumn id="13" name="X" dataDxfId="45" dataCellStyle="NodeXL Layout"/>
    <tableColumn id="14" name="Y" dataDxfId="44" dataCellStyle="NodeXL Layout"/>
    <tableColumn id="12" name="Locked?" dataDxfId="43" dataCellStyle="NodeXL Layout"/>
    <tableColumn id="19" name="Polar R" dataDxfId="42" dataCellStyle="NodeXL Layout"/>
    <tableColumn id="20" name="Polar Angle" dataDxfId="41" dataCellStyle="NodeXL Layout"/>
    <tableColumn id="11" name="ID" dataDxfId="40" dataCellStyle="NodeXL Do Not Edit"/>
    <tableColumn id="28" name="Dynamic Filter" dataDxfId="39" dataCellStyle="NodeXL Do Not Edit"/>
    <tableColumn id="17" name="Add Your Own Columns Here" dataDxfId="38" dataCellStyle="NodeXL Other Column"/>
    <tableColumn id="15" name="Followed" dataCellStyle="Normal"/>
    <tableColumn id="29" name="Followers" dataCellStyle="Normal"/>
    <tableColumn id="30" name="Tweets" dataCellStyle="Normal"/>
    <tableColumn id="31" name="Favorites" dataCellStyle="Normal"/>
    <tableColumn id="32" name="Description" dataCellStyle="Normal"/>
    <tableColumn id="33" name="Time Zone" dataCellStyle="Normal"/>
    <tableColumn id="34" name="Time Zone UTC Offset (Seconds)" dataCellStyle="Normal"/>
    <tableColumn id="35" name="Joined Twitter Date" dataCellStyle="Normal"/>
    <tableColumn id="36" name="Custom Menu Item Text" dataCellStyle="Normal"/>
    <tableColumn id="37" name="Custom Menu Item Action" dataCellStyle="Normal"/>
    <tableColumn id="42" name="Tooltip concatenated" dataDxfId="0">
      <calculatedColumnFormula>Vertices[[#This Row],[Vertex]]&amp;CHAR(10)&amp;Vertices[[#This Row],[Followers]]&amp;CHAR(10)&amp;Vertices[[#This Row],[Description]]&amp;CHAR(10)&amp;Vertices[[#This Row],[Tweet]]</calculatedColumnFormula>
    </tableColumn>
    <tableColumn id="38" name="Tweet" dataCellStyle="Normal"/>
    <tableColumn id="39" name="Tweet Date" dataCellStyle="Normal"/>
    <tableColumn id="41" name="Column1" dataCellStyle="Normal"/>
  </tableColumns>
  <tableStyleInfo name="NodeXL Table" showFirstColumn="0" showLastColumn="0" showRowStripes="0" showColumnStripes="0"/>
</table>
</file>

<file path=xl/tables/table3.xml><?xml version="1.0" encoding="utf-8"?>
<table xmlns="http://schemas.openxmlformats.org/spreadsheetml/2006/main" id="4" name="Clusters" displayName="Clusters" ref="A1:C2" totalsRowShown="0">
  <autoFilter ref="A1:C2">
    <filterColumn colId="1"/>
    <filterColumn colId="2"/>
  </autoFilter>
  <tableColumns count="3">
    <tableColumn id="1" name="Cluster" dataDxfId="37"/>
    <tableColumn id="2" name="Vertex Color" dataDxfId="36"/>
    <tableColumn id="3" name="Vertex Shape" dataDxfId="35"/>
  </tableColumns>
  <tableStyleInfo name="TableStyleMedium9" showFirstColumn="0" showLastColumn="0" showRowStripes="1" showColumnStripes="0"/>
</table>
</file>

<file path=xl/tables/table4.xml><?xml version="1.0" encoding="utf-8"?>
<table xmlns="http://schemas.openxmlformats.org/spreadsheetml/2006/main" id="5" name="ClusterVertices" displayName="ClusterVertices" ref="A1:B2" totalsRowShown="0" headerRowDxfId="34" dataDxfId="33">
  <autoFilter ref="A1:B2"/>
  <tableColumns count="2">
    <tableColumn id="1" name="Cluster" dataDxfId="32"/>
    <tableColumn id="2" name="Vertex" dataDxfId="31"/>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C22" totalsRowShown="0" dataCellStyle="NodeXL Graph Metric">
  <autoFilter ref="A1:C22">
    <filterColumn colId="2"/>
  </autoFilter>
  <tableColumns count="3">
    <tableColumn id="1" name="Metric" dataDxfId="4" dataCellStyle="NodeXL Graph Metric"/>
    <tableColumn id="2" name="Value" dataDxfId="3" dataCellStyle="NodeXL Graph Metric"/>
    <tableColumn id="3" name="Comments" dataDxfId="2"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E1:T45" totalsRowShown="0">
  <autoFilter ref="E1:T45">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autoFilter>
  <tableColumns count="16">
    <tableColumn id="1" name="Degree Bin" dataDxfId="30"/>
    <tableColumn id="2" name="Degree Frequency" dataDxfId="29">
      <calculatedColumnFormula>COUNTIF(Vertices[Subgraph], "&gt;= " &amp; E2) - COUNTIF(Vertices[Subgraph], "&gt;=" &amp; E3)</calculatedColumnFormula>
    </tableColumn>
    <tableColumn id="3" name="In-Degree Bin" dataDxfId="28"/>
    <tableColumn id="4" name="In-Degree Frequency" dataDxfId="27">
      <calculatedColumnFormula>COUNTIF(Vertices[In-Degree], "&gt;= " &amp; G2) - COUNTIF(Vertices[In-Degree], "&gt;=" &amp; G3)</calculatedColumnFormula>
    </tableColumn>
    <tableColumn id="5" name="Out-Degree Bin" dataDxfId="26"/>
    <tableColumn id="6" name="Out-Degree Frequency" dataDxfId="25">
      <calculatedColumnFormula>COUNTIF(Vertices[Out-Degree], "&gt;= " &amp; I2) - COUNTIF(Vertices[Out-Degree], "&gt;=" &amp; I3)</calculatedColumnFormula>
    </tableColumn>
    <tableColumn id="7" name="Betweenness Centrality Bin" dataDxfId="24"/>
    <tableColumn id="8" name="Betweenness Centrality Frequency" dataDxfId="23">
      <calculatedColumnFormula>COUNTIF(Vertices[Betweenness Centrality], "&gt;= " &amp; K2) - COUNTIF(Vertices[Betweenness Centrality], "&gt;=" &amp; K3)</calculatedColumnFormula>
    </tableColumn>
    <tableColumn id="9" name="Closeness Centrality Bin" dataDxfId="22"/>
    <tableColumn id="10" name="Closeness Centrality Frequency" dataDxfId="21">
      <calculatedColumnFormula>COUNTIF(Vertices[Closeness Centrality], "&gt;= " &amp; M2) - COUNTIF(Vertices[Closeness Centrality], "&gt;=" &amp; M3)</calculatedColumnFormula>
    </tableColumn>
    <tableColumn id="11" name="Eigenvector Centrality Bin" dataDxfId="20"/>
    <tableColumn id="12" name="Eigenvector Centrality Frequency" dataDxfId="19">
      <calculatedColumnFormula>COUNTIF(Vertices[Eigenvector Centrality], "&gt;= " &amp; O2) - COUNTIF(Vertices[Eigenvector Centrality], "&gt;=" &amp; O3)</calculatedColumnFormula>
    </tableColumn>
    <tableColumn id="13" name="Clustering Coefficient Bin" dataDxfId="18"/>
    <tableColumn id="14" name="Clustering Coefficient Frequency" dataDxfId="17">
      <calculatedColumnFormula>COUNTIF(Vertices[Clustering Coefficient], "&gt;= " &amp; Q2) - COUNTIF(Vertices[Clustering Coefficient], "&gt;=" &amp; Q3)</calculatedColumnFormula>
    </tableColumn>
    <tableColumn id="15" name="Dynamic Filter Bin" dataDxfId="16"/>
    <tableColumn id="16" name="Dynamic Filter Frequency" dataDxfId="15">
      <calculatedColumnFormula>COUNTIF(Vertices[Clustering Coefficient], "&gt;= " &amp; S2) - COUNTIF(Vertices[Clustering Coefficient], "&gt;=" &amp; S3)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V1:W4" totalsRowShown="0">
  <autoFilter ref="V1:W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7" name="PerWorkbookSettings" displayName="PerWorkbookSettings" ref="H1:I18" totalsRowShown="0" headerRowDxfId="14">
  <autoFilter ref="H1:I18"/>
  <tableColumns count="2">
    <tableColumn id="1" name="Per-Workbook Setting"/>
    <tableColumn id="2" name="Value"/>
  </tableColumns>
  <tableStyleInfo name="TableStyleMedium9" showFirstColumn="0" showLastColumn="0" showRowStripes="1" showColumnStripes="0"/>
</table>
</file>

<file path=xl/tables/table9.xml><?xml version="1.0" encoding="utf-8"?>
<table xmlns="http://schemas.openxmlformats.org/spreadsheetml/2006/main" id="8" name="DynamicFilterSettings" displayName="DynamicFilterSettings" ref="K1:N2" totalsRowShown="0" headerRowDxfId="13">
  <autoFilter ref="K1:N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sheetPr codeName="Sheet1"/>
  <dimension ref="A1:M2903"/>
  <sheetViews>
    <sheetView workbookViewId="0">
      <pane ySplit="2" topLeftCell="A146" activePane="bottomLeft" state="frozen"/>
      <selection pane="bottomLeft" activeCell="K151" sqref="K151"/>
    </sheetView>
  </sheetViews>
  <sheetFormatPr defaultRowHeight="14.4"/>
  <cols>
    <col min="1" max="2" width="10.44140625" style="1" customWidth="1"/>
    <col min="3" max="3" width="7.88671875" style="3" hidden="1" customWidth="1"/>
    <col min="4" max="4" width="8.6640625" style="2" hidden="1" customWidth="1"/>
    <col min="5" max="5" width="7.6640625" style="2" hidden="1" customWidth="1"/>
    <col min="6" max="6" width="9.88671875" style="2" hidden="1" customWidth="1"/>
    <col min="7" max="7" width="11" style="3" hidden="1" customWidth="1"/>
    <col min="8" max="8" width="7.88671875" style="1" hidden="1" customWidth="1"/>
    <col min="9" max="9" width="5" style="3" hidden="1" customWidth="1"/>
    <col min="10" max="10" width="16" style="3" hidden="1" customWidth="1"/>
    <col min="11" max="11" width="29.33203125" bestFit="1" customWidth="1"/>
    <col min="12" max="12" width="14.44140625" bestFit="1" customWidth="1"/>
    <col min="13" max="13" width="13.33203125" bestFit="1" customWidth="1"/>
    <col min="14" max="14" width="5.77734375" customWidth="1"/>
  </cols>
  <sheetData>
    <row r="1" spans="1:13">
      <c r="C1" s="28" t="s">
        <v>48</v>
      </c>
      <c r="D1" s="29"/>
      <c r="E1" s="29"/>
      <c r="F1" s="29"/>
      <c r="G1" s="28"/>
      <c r="H1" s="25" t="s">
        <v>55</v>
      </c>
      <c r="I1" s="30" t="s">
        <v>49</v>
      </c>
      <c r="J1" s="30"/>
      <c r="K1" s="27" t="s">
        <v>50</v>
      </c>
    </row>
    <row r="2" spans="1:13">
      <c r="A2" s="1" t="s">
        <v>0</v>
      </c>
      <c r="B2" s="1" t="s">
        <v>1</v>
      </c>
      <c r="C2" t="s">
        <v>2</v>
      </c>
      <c r="D2" t="s">
        <v>3</v>
      </c>
      <c r="E2" t="s">
        <v>143</v>
      </c>
      <c r="F2" t="s">
        <v>4</v>
      </c>
      <c r="G2" t="s">
        <v>11</v>
      </c>
      <c r="H2" s="1" t="s">
        <v>55</v>
      </c>
      <c r="I2" t="s">
        <v>12</v>
      </c>
      <c r="J2" t="s">
        <v>45</v>
      </c>
      <c r="K2" t="s">
        <v>28</v>
      </c>
      <c r="L2" t="s">
        <v>154</v>
      </c>
      <c r="M2" t="s">
        <v>3294</v>
      </c>
    </row>
    <row r="3" spans="1:13" ht="15" customHeight="1">
      <c r="A3" s="17" t="s">
        <v>155</v>
      </c>
      <c r="B3" s="17" t="s">
        <v>474</v>
      </c>
      <c r="C3" s="18"/>
      <c r="D3" s="19">
        <v>1</v>
      </c>
      <c r="E3" s="18"/>
      <c r="F3" s="20"/>
      <c r="G3" s="18"/>
      <c r="H3" s="25"/>
      <c r="I3" s="15">
        <v>3</v>
      </c>
      <c r="J3" s="15"/>
      <c r="K3" s="16"/>
      <c r="L3" t="s">
        <v>572</v>
      </c>
      <c r="M3">
        <v>1</v>
      </c>
    </row>
    <row r="4" spans="1:13" ht="15" customHeight="1">
      <c r="A4" s="17" t="s">
        <v>156</v>
      </c>
      <c r="B4" s="17" t="s">
        <v>171</v>
      </c>
      <c r="C4" s="18"/>
      <c r="D4" s="19">
        <v>1</v>
      </c>
      <c r="E4" s="58"/>
      <c r="F4" s="20"/>
      <c r="G4" s="18"/>
      <c r="H4" s="25"/>
      <c r="I4" s="15">
        <v>4</v>
      </c>
      <c r="J4" s="15"/>
      <c r="K4" s="16"/>
      <c r="L4" s="59" t="s">
        <v>572</v>
      </c>
      <c r="M4">
        <v>1</v>
      </c>
    </row>
    <row r="5" spans="1:13">
      <c r="A5" s="17" t="s">
        <v>157</v>
      </c>
      <c r="B5" s="17" t="s">
        <v>204</v>
      </c>
      <c r="C5" s="18"/>
      <c r="D5" s="19">
        <v>1</v>
      </c>
      <c r="E5" s="58"/>
      <c r="F5" s="20"/>
      <c r="G5" s="18"/>
      <c r="H5" s="25"/>
      <c r="I5" s="15">
        <v>5</v>
      </c>
      <c r="J5" s="15"/>
      <c r="K5" s="16"/>
      <c r="L5" s="59" t="s">
        <v>572</v>
      </c>
      <c r="M5">
        <v>1</v>
      </c>
    </row>
    <row r="6" spans="1:13">
      <c r="A6" s="17" t="s">
        <v>158</v>
      </c>
      <c r="B6" s="17" t="s">
        <v>313</v>
      </c>
      <c r="C6" s="18"/>
      <c r="D6" s="19">
        <v>1</v>
      </c>
      <c r="E6" s="58"/>
      <c r="F6" s="20"/>
      <c r="G6" s="18"/>
      <c r="H6" s="25"/>
      <c r="I6" s="15">
        <v>6</v>
      </c>
      <c r="J6" s="15"/>
      <c r="K6" s="16"/>
      <c r="L6" s="59" t="s">
        <v>572</v>
      </c>
      <c r="M6">
        <v>1</v>
      </c>
    </row>
    <row r="7" spans="1:13">
      <c r="A7" s="17" t="s">
        <v>159</v>
      </c>
      <c r="B7" s="17" t="s">
        <v>512</v>
      </c>
      <c r="C7" s="18"/>
      <c r="D7" s="19">
        <v>1</v>
      </c>
      <c r="E7" s="58"/>
      <c r="F7" s="20"/>
      <c r="G7" s="18"/>
      <c r="H7" s="25"/>
      <c r="I7" s="15">
        <v>7</v>
      </c>
      <c r="J7" s="15"/>
      <c r="K7" s="16"/>
      <c r="L7" s="59" t="s">
        <v>572</v>
      </c>
      <c r="M7">
        <v>1</v>
      </c>
    </row>
    <row r="8" spans="1:13">
      <c r="A8" s="17" t="s">
        <v>160</v>
      </c>
      <c r="B8" s="17" t="s">
        <v>259</v>
      </c>
      <c r="C8" s="18"/>
      <c r="D8" s="19">
        <v>1</v>
      </c>
      <c r="E8" s="58"/>
      <c r="F8" s="20"/>
      <c r="G8" s="18"/>
      <c r="H8" s="25"/>
      <c r="I8" s="15">
        <v>8</v>
      </c>
      <c r="J8" s="15"/>
      <c r="K8" s="16"/>
      <c r="L8" s="59" t="s">
        <v>572</v>
      </c>
      <c r="M8">
        <v>1</v>
      </c>
    </row>
    <row r="9" spans="1:13">
      <c r="A9" s="17" t="s">
        <v>160</v>
      </c>
      <c r="B9" s="17" t="s">
        <v>267</v>
      </c>
      <c r="C9" s="18"/>
      <c r="D9" s="19">
        <v>1</v>
      </c>
      <c r="E9" s="58"/>
      <c r="F9" s="20"/>
      <c r="G9" s="18"/>
      <c r="H9" s="25"/>
      <c r="I9" s="15">
        <v>9</v>
      </c>
      <c r="J9" s="15"/>
      <c r="K9" s="16"/>
      <c r="L9" s="59" t="s">
        <v>572</v>
      </c>
      <c r="M9">
        <v>1</v>
      </c>
    </row>
    <row r="10" spans="1:13">
      <c r="A10" s="17" t="s">
        <v>161</v>
      </c>
      <c r="B10" s="17" t="s">
        <v>494</v>
      </c>
      <c r="C10" s="18"/>
      <c r="D10" s="19">
        <v>1</v>
      </c>
      <c r="E10" s="58"/>
      <c r="F10" s="20"/>
      <c r="G10" s="18"/>
      <c r="H10" s="25"/>
      <c r="I10" s="15">
        <v>10</v>
      </c>
      <c r="J10" s="15"/>
      <c r="K10" s="16"/>
      <c r="L10" s="59" t="s">
        <v>572</v>
      </c>
      <c r="M10">
        <v>1</v>
      </c>
    </row>
    <row r="11" spans="1:13">
      <c r="A11" s="17" t="s">
        <v>162</v>
      </c>
      <c r="B11" s="17" t="s">
        <v>554</v>
      </c>
      <c r="C11" s="18"/>
      <c r="D11" s="19">
        <v>1</v>
      </c>
      <c r="E11" s="58"/>
      <c r="F11" s="20"/>
      <c r="G11" s="18"/>
      <c r="H11" s="25"/>
      <c r="I11" s="15">
        <v>11</v>
      </c>
      <c r="J11" s="15"/>
      <c r="K11" s="16"/>
      <c r="L11" s="59" t="s">
        <v>572</v>
      </c>
      <c r="M11">
        <v>1</v>
      </c>
    </row>
    <row r="12" spans="1:13">
      <c r="A12" s="17" t="s">
        <v>163</v>
      </c>
      <c r="B12" s="17" t="s">
        <v>554</v>
      </c>
      <c r="C12" s="18"/>
      <c r="D12" s="19">
        <v>1</v>
      </c>
      <c r="E12" s="58"/>
      <c r="F12" s="20"/>
      <c r="G12" s="18"/>
      <c r="H12" s="25"/>
      <c r="I12" s="15">
        <v>12</v>
      </c>
      <c r="J12" s="15"/>
      <c r="K12" s="16"/>
      <c r="L12" s="59" t="s">
        <v>572</v>
      </c>
      <c r="M12">
        <v>1</v>
      </c>
    </row>
    <row r="13" spans="1:13">
      <c r="A13" s="17" t="s">
        <v>164</v>
      </c>
      <c r="B13" s="17" t="s">
        <v>554</v>
      </c>
      <c r="C13" s="18"/>
      <c r="D13" s="19">
        <v>1</v>
      </c>
      <c r="E13" s="58"/>
      <c r="F13" s="20"/>
      <c r="G13" s="18"/>
      <c r="H13" s="25"/>
      <c r="I13" s="15">
        <v>13</v>
      </c>
      <c r="J13" s="15"/>
      <c r="K13" s="16"/>
      <c r="L13" s="59" t="s">
        <v>572</v>
      </c>
      <c r="M13">
        <v>1</v>
      </c>
    </row>
    <row r="14" spans="1:13">
      <c r="A14" s="17" t="s">
        <v>165</v>
      </c>
      <c r="B14" s="17" t="s">
        <v>554</v>
      </c>
      <c r="C14" s="18"/>
      <c r="D14" s="19">
        <v>1</v>
      </c>
      <c r="E14" s="58"/>
      <c r="F14" s="20"/>
      <c r="G14" s="18"/>
      <c r="H14" s="25"/>
      <c r="I14" s="15">
        <v>14</v>
      </c>
      <c r="J14" s="15"/>
      <c r="K14" s="16"/>
      <c r="L14" s="59" t="s">
        <v>572</v>
      </c>
      <c r="M14">
        <v>1</v>
      </c>
    </row>
    <row r="15" spans="1:13">
      <c r="A15" s="17" t="s">
        <v>166</v>
      </c>
      <c r="B15" s="17" t="s">
        <v>546</v>
      </c>
      <c r="C15" s="18"/>
      <c r="D15" s="19">
        <v>1</v>
      </c>
      <c r="E15" s="58"/>
      <c r="F15" s="20"/>
      <c r="G15" s="18"/>
      <c r="H15" s="25"/>
      <c r="I15" s="15">
        <v>15</v>
      </c>
      <c r="J15" s="15"/>
      <c r="K15" s="16"/>
      <c r="L15" s="59" t="s">
        <v>572</v>
      </c>
      <c r="M15">
        <v>1</v>
      </c>
    </row>
    <row r="16" spans="1:13">
      <c r="A16" s="17" t="s">
        <v>167</v>
      </c>
      <c r="B16" s="17" t="s">
        <v>408</v>
      </c>
      <c r="C16" s="18"/>
      <c r="D16" s="19">
        <v>10</v>
      </c>
      <c r="E16" s="58"/>
      <c r="F16" s="20"/>
      <c r="G16" s="18"/>
      <c r="H16" s="25"/>
      <c r="I16" s="15">
        <v>16</v>
      </c>
      <c r="J16" s="15"/>
      <c r="K16" s="16"/>
      <c r="L16" s="59" t="s">
        <v>572</v>
      </c>
      <c r="M16">
        <v>3</v>
      </c>
    </row>
    <row r="17" spans="1:13">
      <c r="A17" s="17" t="s">
        <v>167</v>
      </c>
      <c r="B17" s="17" t="s">
        <v>352</v>
      </c>
      <c r="C17" s="18"/>
      <c r="D17" s="19">
        <v>1</v>
      </c>
      <c r="E17" s="58"/>
      <c r="F17" s="20"/>
      <c r="G17" s="18"/>
      <c r="H17" s="25"/>
      <c r="I17" s="15">
        <v>17</v>
      </c>
      <c r="J17" s="15"/>
      <c r="K17" s="16"/>
      <c r="L17" s="59" t="s">
        <v>573</v>
      </c>
      <c r="M17">
        <v>1</v>
      </c>
    </row>
    <row r="18" spans="1:13">
      <c r="A18" s="17" t="s">
        <v>167</v>
      </c>
      <c r="B18" s="17" t="s">
        <v>494</v>
      </c>
      <c r="C18" s="18"/>
      <c r="D18" s="19">
        <v>1</v>
      </c>
      <c r="E18" s="58"/>
      <c r="F18" s="20"/>
      <c r="G18" s="18"/>
      <c r="H18" s="25"/>
      <c r="I18" s="15">
        <v>18</v>
      </c>
      <c r="J18" s="15"/>
      <c r="K18" s="16"/>
      <c r="L18" s="59" t="s">
        <v>573</v>
      </c>
      <c r="M18">
        <v>1</v>
      </c>
    </row>
    <row r="19" spans="1:13">
      <c r="A19" s="17" t="s">
        <v>167</v>
      </c>
      <c r="B19" s="17" t="s">
        <v>546</v>
      </c>
      <c r="C19" s="18"/>
      <c r="D19" s="19">
        <v>1</v>
      </c>
      <c r="E19" s="58"/>
      <c r="F19" s="20"/>
      <c r="G19" s="18"/>
      <c r="H19" s="25"/>
      <c r="I19" s="15">
        <v>19</v>
      </c>
      <c r="J19" s="15"/>
      <c r="K19" s="16"/>
      <c r="L19" s="59" t="s">
        <v>573</v>
      </c>
      <c r="M19">
        <v>1</v>
      </c>
    </row>
    <row r="20" spans="1:13">
      <c r="A20" s="17" t="s">
        <v>167</v>
      </c>
      <c r="B20" s="17" t="s">
        <v>542</v>
      </c>
      <c r="C20" s="18"/>
      <c r="D20" s="19">
        <v>1</v>
      </c>
      <c r="E20" s="58"/>
      <c r="F20" s="20"/>
      <c r="G20" s="18"/>
      <c r="H20" s="25"/>
      <c r="I20" s="15">
        <v>20</v>
      </c>
      <c r="J20" s="15"/>
      <c r="K20" s="16"/>
      <c r="L20" s="59" t="s">
        <v>573</v>
      </c>
      <c r="M20">
        <v>1</v>
      </c>
    </row>
    <row r="21" spans="1:13">
      <c r="A21" s="17" t="s">
        <v>167</v>
      </c>
      <c r="B21" s="17" t="s">
        <v>550</v>
      </c>
      <c r="C21" s="18"/>
      <c r="D21" s="19">
        <v>1</v>
      </c>
      <c r="E21" s="58"/>
      <c r="F21" s="20"/>
      <c r="G21" s="18"/>
      <c r="H21" s="25"/>
      <c r="I21" s="15">
        <v>21</v>
      </c>
      <c r="J21" s="15"/>
      <c r="K21" s="16"/>
      <c r="L21" s="59" t="s">
        <v>573</v>
      </c>
      <c r="M21">
        <v>1</v>
      </c>
    </row>
    <row r="22" spans="1:13">
      <c r="A22" s="17" t="s">
        <v>167</v>
      </c>
      <c r="B22" s="17" t="s">
        <v>554</v>
      </c>
      <c r="C22" s="18"/>
      <c r="D22" s="19">
        <v>1</v>
      </c>
      <c r="E22" s="58"/>
      <c r="F22" s="20"/>
      <c r="G22" s="18"/>
      <c r="H22" s="25"/>
      <c r="I22" s="15">
        <v>22</v>
      </c>
      <c r="J22" s="15"/>
      <c r="K22" s="16"/>
      <c r="L22" s="59" t="s">
        <v>573</v>
      </c>
      <c r="M22">
        <v>1</v>
      </c>
    </row>
    <row r="23" spans="1:13">
      <c r="A23" s="17" t="s">
        <v>167</v>
      </c>
      <c r="B23" s="17" t="s">
        <v>231</v>
      </c>
      <c r="C23" s="18"/>
      <c r="D23" s="19">
        <v>1</v>
      </c>
      <c r="E23" s="58"/>
      <c r="F23" s="20"/>
      <c r="G23" s="18"/>
      <c r="H23" s="25"/>
      <c r="I23" s="15">
        <v>23</v>
      </c>
      <c r="J23" s="15"/>
      <c r="K23" s="16"/>
      <c r="L23" s="59" t="s">
        <v>573</v>
      </c>
      <c r="M23">
        <v>1</v>
      </c>
    </row>
    <row r="24" spans="1:13">
      <c r="A24" s="17" t="s">
        <v>167</v>
      </c>
      <c r="B24" s="17" t="s">
        <v>314</v>
      </c>
      <c r="C24" s="18"/>
      <c r="D24" s="19">
        <v>1</v>
      </c>
      <c r="E24" s="58"/>
      <c r="F24" s="20"/>
      <c r="G24" s="18"/>
      <c r="H24" s="25"/>
      <c r="I24" s="15">
        <v>24</v>
      </c>
      <c r="J24" s="15"/>
      <c r="K24" s="16"/>
      <c r="L24" s="59" t="s">
        <v>573</v>
      </c>
      <c r="M24">
        <v>1</v>
      </c>
    </row>
    <row r="25" spans="1:13">
      <c r="A25" s="17" t="s">
        <v>167</v>
      </c>
      <c r="B25" s="17" t="s">
        <v>303</v>
      </c>
      <c r="C25" s="18"/>
      <c r="D25" s="19">
        <v>1</v>
      </c>
      <c r="E25" s="58"/>
      <c r="F25" s="20"/>
      <c r="G25" s="18"/>
      <c r="H25" s="25"/>
      <c r="I25" s="15">
        <v>25</v>
      </c>
      <c r="J25" s="15"/>
      <c r="K25" s="16"/>
      <c r="L25" s="59" t="s">
        <v>573</v>
      </c>
      <c r="M25">
        <v>1</v>
      </c>
    </row>
    <row r="26" spans="1:13">
      <c r="A26" s="17" t="s">
        <v>167</v>
      </c>
      <c r="B26" s="17" t="s">
        <v>531</v>
      </c>
      <c r="C26" s="18"/>
      <c r="D26" s="19">
        <v>1</v>
      </c>
      <c r="E26" s="58"/>
      <c r="F26" s="20"/>
      <c r="G26" s="18"/>
      <c r="H26" s="25"/>
      <c r="I26" s="15">
        <v>26</v>
      </c>
      <c r="J26" s="15"/>
      <c r="K26" s="16"/>
      <c r="L26" s="59" t="s">
        <v>573</v>
      </c>
      <c r="M26">
        <v>1</v>
      </c>
    </row>
    <row r="27" spans="1:13">
      <c r="A27" s="17" t="s">
        <v>168</v>
      </c>
      <c r="B27" s="17" t="s">
        <v>243</v>
      </c>
      <c r="C27" s="18"/>
      <c r="D27" s="19">
        <v>10</v>
      </c>
      <c r="E27" s="58"/>
      <c r="F27" s="20"/>
      <c r="G27" s="18"/>
      <c r="H27" s="25"/>
      <c r="I27" s="15">
        <v>27</v>
      </c>
      <c r="J27" s="15"/>
      <c r="K27" s="16"/>
      <c r="L27" s="59" t="s">
        <v>572</v>
      </c>
      <c r="M27">
        <v>3</v>
      </c>
    </row>
    <row r="28" spans="1:13">
      <c r="A28" s="17" t="s">
        <v>169</v>
      </c>
      <c r="B28" s="17" t="s">
        <v>513</v>
      </c>
      <c r="C28" s="18"/>
      <c r="D28" s="19">
        <v>1</v>
      </c>
      <c r="E28" s="58"/>
      <c r="F28" s="20"/>
      <c r="G28" s="18"/>
      <c r="H28" s="25"/>
      <c r="I28" s="15">
        <v>28</v>
      </c>
      <c r="J28" s="15"/>
      <c r="K28" s="16"/>
      <c r="L28" s="59" t="s">
        <v>573</v>
      </c>
      <c r="M28">
        <v>1</v>
      </c>
    </row>
    <row r="29" spans="1:13">
      <c r="A29" s="17" t="s">
        <v>169</v>
      </c>
      <c r="B29" s="17" t="s">
        <v>171</v>
      </c>
      <c r="C29" s="18"/>
      <c r="D29" s="19">
        <v>1</v>
      </c>
      <c r="E29" s="58"/>
      <c r="F29" s="20"/>
      <c r="G29" s="18"/>
      <c r="H29" s="25"/>
      <c r="I29" s="15">
        <v>29</v>
      </c>
      <c r="J29" s="15"/>
      <c r="K29" s="16"/>
      <c r="L29" s="59" t="s">
        <v>573</v>
      </c>
      <c r="M29">
        <v>1</v>
      </c>
    </row>
    <row r="30" spans="1:13">
      <c r="A30" s="17" t="s">
        <v>170</v>
      </c>
      <c r="B30" s="17" t="s">
        <v>171</v>
      </c>
      <c r="C30" s="18"/>
      <c r="D30" s="19">
        <v>5.5</v>
      </c>
      <c r="E30" s="58"/>
      <c r="F30" s="20"/>
      <c r="G30" s="18"/>
      <c r="H30" s="25"/>
      <c r="I30" s="15">
        <v>30</v>
      </c>
      <c r="J30" s="15"/>
      <c r="K30" s="16"/>
      <c r="L30" s="59" t="s">
        <v>572</v>
      </c>
      <c r="M30">
        <v>2</v>
      </c>
    </row>
    <row r="31" spans="1:13">
      <c r="A31" s="17" t="s">
        <v>171</v>
      </c>
      <c r="B31" s="17" t="s">
        <v>170</v>
      </c>
      <c r="C31" s="18"/>
      <c r="D31" s="19">
        <v>1</v>
      </c>
      <c r="E31" s="58"/>
      <c r="F31" s="20"/>
      <c r="G31" s="18"/>
      <c r="H31" s="25"/>
      <c r="I31" s="15">
        <v>31</v>
      </c>
      <c r="J31" s="15"/>
      <c r="K31" s="16"/>
      <c r="L31" s="59" t="s">
        <v>573</v>
      </c>
      <c r="M31">
        <v>1</v>
      </c>
    </row>
    <row r="32" spans="1:13">
      <c r="A32" s="17" t="s">
        <v>172</v>
      </c>
      <c r="B32" s="17" t="s">
        <v>540</v>
      </c>
      <c r="C32" s="18"/>
      <c r="D32" s="19">
        <v>1</v>
      </c>
      <c r="E32" s="58"/>
      <c r="F32" s="20"/>
      <c r="G32" s="18"/>
      <c r="H32" s="25"/>
      <c r="I32" s="15">
        <v>32</v>
      </c>
      <c r="J32" s="15"/>
      <c r="K32" s="16"/>
      <c r="L32" s="59" t="s">
        <v>573</v>
      </c>
      <c r="M32">
        <v>1</v>
      </c>
    </row>
    <row r="33" spans="1:13">
      <c r="A33" s="17" t="s">
        <v>172</v>
      </c>
      <c r="B33" s="17" t="s">
        <v>373</v>
      </c>
      <c r="C33" s="18"/>
      <c r="D33" s="19">
        <v>1</v>
      </c>
      <c r="E33" s="58"/>
      <c r="F33" s="20"/>
      <c r="G33" s="18"/>
      <c r="H33" s="25"/>
      <c r="I33" s="15">
        <v>33</v>
      </c>
      <c r="J33" s="15"/>
      <c r="K33" s="16"/>
      <c r="L33" s="59" t="s">
        <v>573</v>
      </c>
      <c r="M33">
        <v>1</v>
      </c>
    </row>
    <row r="34" spans="1:13">
      <c r="A34" s="17" t="s">
        <v>172</v>
      </c>
      <c r="B34" s="17" t="s">
        <v>290</v>
      </c>
      <c r="C34" s="18"/>
      <c r="D34" s="19">
        <v>1</v>
      </c>
      <c r="E34" s="58"/>
      <c r="F34" s="20"/>
      <c r="G34" s="18"/>
      <c r="H34" s="25"/>
      <c r="I34" s="15">
        <v>34</v>
      </c>
      <c r="J34" s="15"/>
      <c r="K34" s="16"/>
      <c r="L34" s="59" t="s">
        <v>573</v>
      </c>
      <c r="M34">
        <v>1</v>
      </c>
    </row>
    <row r="35" spans="1:13">
      <c r="A35" s="17" t="s">
        <v>172</v>
      </c>
      <c r="B35" s="17" t="s">
        <v>312</v>
      </c>
      <c r="C35" s="18"/>
      <c r="D35" s="19">
        <v>1</v>
      </c>
      <c r="E35" s="58"/>
      <c r="F35" s="20"/>
      <c r="G35" s="18"/>
      <c r="H35" s="25"/>
      <c r="I35" s="15">
        <v>35</v>
      </c>
      <c r="J35" s="15"/>
      <c r="K35" s="16"/>
      <c r="L35" s="59" t="s">
        <v>573</v>
      </c>
      <c r="M35">
        <v>1</v>
      </c>
    </row>
    <row r="36" spans="1:13">
      <c r="A36" s="17" t="s">
        <v>172</v>
      </c>
      <c r="B36" s="17" t="s">
        <v>533</v>
      </c>
      <c r="C36" s="18"/>
      <c r="D36" s="19">
        <v>1</v>
      </c>
      <c r="E36" s="58"/>
      <c r="F36" s="20"/>
      <c r="G36" s="18"/>
      <c r="H36" s="25"/>
      <c r="I36" s="15">
        <v>36</v>
      </c>
      <c r="J36" s="15"/>
      <c r="K36" s="16"/>
      <c r="L36" s="59" t="s">
        <v>573</v>
      </c>
      <c r="M36">
        <v>1</v>
      </c>
    </row>
    <row r="37" spans="1:13">
      <c r="A37" s="17" t="s">
        <v>172</v>
      </c>
      <c r="B37" s="17" t="s">
        <v>282</v>
      </c>
      <c r="C37" s="18"/>
      <c r="D37" s="19">
        <v>1</v>
      </c>
      <c r="E37" s="58"/>
      <c r="F37" s="20"/>
      <c r="G37" s="18"/>
      <c r="H37" s="25"/>
      <c r="I37" s="15">
        <v>37</v>
      </c>
      <c r="J37" s="15"/>
      <c r="K37" s="16"/>
      <c r="L37" s="59" t="s">
        <v>573</v>
      </c>
      <c r="M37">
        <v>1</v>
      </c>
    </row>
    <row r="38" spans="1:13">
      <c r="A38" s="17" t="s">
        <v>172</v>
      </c>
      <c r="B38" s="17" t="s">
        <v>448</v>
      </c>
      <c r="C38" s="18"/>
      <c r="D38" s="19">
        <v>1</v>
      </c>
      <c r="E38" s="58"/>
      <c r="F38" s="20"/>
      <c r="G38" s="18"/>
      <c r="H38" s="25"/>
      <c r="I38" s="15">
        <v>38</v>
      </c>
      <c r="J38" s="15"/>
      <c r="K38" s="16"/>
      <c r="L38" s="59" t="s">
        <v>573</v>
      </c>
      <c r="M38">
        <v>1</v>
      </c>
    </row>
    <row r="39" spans="1:13">
      <c r="A39" s="17" t="s">
        <v>172</v>
      </c>
      <c r="B39" s="17" t="s">
        <v>378</v>
      </c>
      <c r="C39" s="18"/>
      <c r="D39" s="19">
        <v>1</v>
      </c>
      <c r="E39" s="58"/>
      <c r="F39" s="20"/>
      <c r="G39" s="18"/>
      <c r="H39" s="25"/>
      <c r="I39" s="15">
        <v>39</v>
      </c>
      <c r="J39" s="15"/>
      <c r="K39" s="16"/>
      <c r="L39" s="59" t="s">
        <v>573</v>
      </c>
      <c r="M39">
        <v>1</v>
      </c>
    </row>
    <row r="40" spans="1:13">
      <c r="A40" s="17" t="s">
        <v>173</v>
      </c>
      <c r="B40" s="17" t="s">
        <v>356</v>
      </c>
      <c r="C40" s="18"/>
      <c r="D40" s="19">
        <v>1</v>
      </c>
      <c r="E40" s="58"/>
      <c r="F40" s="20"/>
      <c r="G40" s="18"/>
      <c r="H40" s="25"/>
      <c r="I40" s="15">
        <v>40</v>
      </c>
      <c r="J40" s="15"/>
      <c r="K40" s="16"/>
      <c r="L40" s="59" t="s">
        <v>573</v>
      </c>
      <c r="M40">
        <v>1</v>
      </c>
    </row>
    <row r="41" spans="1:13">
      <c r="A41" s="17" t="s">
        <v>173</v>
      </c>
      <c r="B41" s="17" t="s">
        <v>359</v>
      </c>
      <c r="C41" s="18"/>
      <c r="D41" s="19">
        <v>1</v>
      </c>
      <c r="E41" s="58"/>
      <c r="F41" s="20"/>
      <c r="G41" s="18"/>
      <c r="H41" s="25"/>
      <c r="I41" s="15">
        <v>41</v>
      </c>
      <c r="J41" s="15"/>
      <c r="K41" s="16"/>
      <c r="L41" s="59" t="s">
        <v>573</v>
      </c>
      <c r="M41">
        <v>1</v>
      </c>
    </row>
    <row r="42" spans="1:13">
      <c r="A42" s="17" t="s">
        <v>173</v>
      </c>
      <c r="B42" s="17" t="s">
        <v>304</v>
      </c>
      <c r="C42" s="18"/>
      <c r="D42" s="19">
        <v>1</v>
      </c>
      <c r="E42" s="58"/>
      <c r="F42" s="20"/>
      <c r="G42" s="18"/>
      <c r="H42" s="25"/>
      <c r="I42" s="15">
        <v>42</v>
      </c>
      <c r="J42" s="15"/>
      <c r="K42" s="16"/>
      <c r="L42" s="59" t="s">
        <v>573</v>
      </c>
      <c r="M42">
        <v>1</v>
      </c>
    </row>
    <row r="43" spans="1:13">
      <c r="A43" s="17" t="s">
        <v>173</v>
      </c>
      <c r="B43" s="17" t="s">
        <v>314</v>
      </c>
      <c r="C43" s="18"/>
      <c r="D43" s="19">
        <v>1</v>
      </c>
      <c r="E43" s="58"/>
      <c r="F43" s="20"/>
      <c r="G43" s="18"/>
      <c r="H43" s="25"/>
      <c r="I43" s="15">
        <v>43</v>
      </c>
      <c r="J43" s="15"/>
      <c r="K43" s="16"/>
      <c r="L43" s="59" t="s">
        <v>573</v>
      </c>
      <c r="M43">
        <v>1</v>
      </c>
    </row>
    <row r="44" spans="1:13">
      <c r="A44" s="17" t="s">
        <v>173</v>
      </c>
      <c r="B44" s="17" t="s">
        <v>282</v>
      </c>
      <c r="C44" s="18"/>
      <c r="D44" s="19">
        <v>1</v>
      </c>
      <c r="E44" s="58"/>
      <c r="F44" s="20"/>
      <c r="G44" s="18"/>
      <c r="H44" s="25"/>
      <c r="I44" s="15">
        <v>44</v>
      </c>
      <c r="J44" s="15"/>
      <c r="K44" s="16"/>
      <c r="L44" s="59" t="s">
        <v>573</v>
      </c>
      <c r="M44">
        <v>1</v>
      </c>
    </row>
    <row r="45" spans="1:13">
      <c r="A45" s="17" t="s">
        <v>173</v>
      </c>
      <c r="B45" s="17" t="s">
        <v>174</v>
      </c>
      <c r="C45" s="18"/>
      <c r="D45" s="19">
        <v>1</v>
      </c>
      <c r="E45" s="58"/>
      <c r="F45" s="20"/>
      <c r="G45" s="18"/>
      <c r="H45" s="25"/>
      <c r="I45" s="15">
        <v>45</v>
      </c>
      <c r="J45" s="15"/>
      <c r="K45" s="16"/>
      <c r="L45" s="59" t="s">
        <v>573</v>
      </c>
      <c r="M45">
        <v>1</v>
      </c>
    </row>
    <row r="46" spans="1:13">
      <c r="A46" s="17" t="s">
        <v>174</v>
      </c>
      <c r="B46" s="17" t="s">
        <v>173</v>
      </c>
      <c r="C46" s="18"/>
      <c r="D46" s="19">
        <v>1</v>
      </c>
      <c r="E46" s="58"/>
      <c r="F46" s="20"/>
      <c r="G46" s="18"/>
      <c r="H46" s="25"/>
      <c r="I46" s="15">
        <v>46</v>
      </c>
      <c r="J46" s="15"/>
      <c r="K46" s="16"/>
      <c r="L46" s="59" t="s">
        <v>573</v>
      </c>
      <c r="M46">
        <v>1</v>
      </c>
    </row>
    <row r="47" spans="1:13">
      <c r="A47" s="17" t="s">
        <v>175</v>
      </c>
      <c r="B47" s="17" t="s">
        <v>503</v>
      </c>
      <c r="C47" s="18"/>
      <c r="D47" s="19">
        <v>1</v>
      </c>
      <c r="E47" s="58"/>
      <c r="F47" s="20"/>
      <c r="G47" s="18"/>
      <c r="H47" s="25"/>
      <c r="I47" s="15">
        <v>47</v>
      </c>
      <c r="J47" s="15"/>
      <c r="K47" s="16"/>
      <c r="L47" s="59" t="s">
        <v>573</v>
      </c>
      <c r="M47">
        <v>1</v>
      </c>
    </row>
    <row r="48" spans="1:13">
      <c r="A48" s="17" t="s">
        <v>175</v>
      </c>
      <c r="B48" s="17" t="s">
        <v>536</v>
      </c>
      <c r="C48" s="18"/>
      <c r="D48" s="19">
        <v>1</v>
      </c>
      <c r="E48" s="58"/>
      <c r="F48" s="20"/>
      <c r="G48" s="18"/>
      <c r="H48" s="25"/>
      <c r="I48" s="15">
        <v>48</v>
      </c>
      <c r="J48" s="15"/>
      <c r="K48" s="16"/>
      <c r="L48" s="59" t="s">
        <v>573</v>
      </c>
      <c r="M48">
        <v>1</v>
      </c>
    </row>
    <row r="49" spans="1:13">
      <c r="A49" s="17" t="s">
        <v>175</v>
      </c>
      <c r="B49" s="17" t="s">
        <v>531</v>
      </c>
      <c r="C49" s="18"/>
      <c r="D49" s="19">
        <v>1</v>
      </c>
      <c r="E49" s="58"/>
      <c r="F49" s="20"/>
      <c r="G49" s="18"/>
      <c r="H49" s="25"/>
      <c r="I49" s="15">
        <v>49</v>
      </c>
      <c r="J49" s="15"/>
      <c r="K49" s="16"/>
      <c r="L49" s="59" t="s">
        <v>573</v>
      </c>
      <c r="M49">
        <v>1</v>
      </c>
    </row>
    <row r="50" spans="1:13">
      <c r="A50" s="17" t="s">
        <v>175</v>
      </c>
      <c r="B50" s="17" t="s">
        <v>389</v>
      </c>
      <c r="C50" s="18"/>
      <c r="D50" s="19">
        <v>1</v>
      </c>
      <c r="E50" s="58"/>
      <c r="F50" s="20"/>
      <c r="G50" s="18"/>
      <c r="H50" s="25"/>
      <c r="I50" s="15">
        <v>50</v>
      </c>
      <c r="J50" s="15"/>
      <c r="K50" s="16"/>
      <c r="L50" s="59" t="s">
        <v>573</v>
      </c>
      <c r="M50">
        <v>1</v>
      </c>
    </row>
    <row r="51" spans="1:13">
      <c r="A51" s="17" t="s">
        <v>176</v>
      </c>
      <c r="B51" s="17" t="s">
        <v>175</v>
      </c>
      <c r="C51" s="18"/>
      <c r="D51" s="19">
        <v>1</v>
      </c>
      <c r="E51" s="58"/>
      <c r="F51" s="20"/>
      <c r="G51" s="18"/>
      <c r="H51" s="25"/>
      <c r="I51" s="15">
        <v>51</v>
      </c>
      <c r="J51" s="15"/>
      <c r="K51" s="16"/>
      <c r="L51" s="59" t="s">
        <v>573</v>
      </c>
      <c r="M51">
        <v>1</v>
      </c>
    </row>
    <row r="52" spans="1:13">
      <c r="A52" s="17" t="s">
        <v>176</v>
      </c>
      <c r="B52" s="17" t="s">
        <v>409</v>
      </c>
      <c r="C52" s="18"/>
      <c r="D52" s="19">
        <v>1</v>
      </c>
      <c r="E52" s="58"/>
      <c r="F52" s="20"/>
      <c r="G52" s="18"/>
      <c r="H52" s="25"/>
      <c r="I52" s="15">
        <v>52</v>
      </c>
      <c r="J52" s="15"/>
      <c r="K52" s="16"/>
      <c r="L52" s="59" t="s">
        <v>573</v>
      </c>
      <c r="M52">
        <v>1</v>
      </c>
    </row>
    <row r="53" spans="1:13">
      <c r="A53" s="17" t="s">
        <v>176</v>
      </c>
      <c r="B53" s="17" t="s">
        <v>531</v>
      </c>
      <c r="C53" s="18"/>
      <c r="D53" s="19">
        <v>1</v>
      </c>
      <c r="E53" s="58"/>
      <c r="F53" s="20"/>
      <c r="G53" s="18"/>
      <c r="H53" s="25"/>
      <c r="I53" s="15">
        <v>53</v>
      </c>
      <c r="J53" s="15"/>
      <c r="K53" s="16"/>
      <c r="L53" s="59" t="s">
        <v>573</v>
      </c>
      <c r="M53">
        <v>1</v>
      </c>
    </row>
    <row r="54" spans="1:13">
      <c r="A54" s="17" t="s">
        <v>176</v>
      </c>
      <c r="B54" s="17" t="s">
        <v>494</v>
      </c>
      <c r="C54" s="18"/>
      <c r="D54" s="19">
        <v>1</v>
      </c>
      <c r="E54" s="58"/>
      <c r="F54" s="20"/>
      <c r="G54" s="18"/>
      <c r="H54" s="25"/>
      <c r="I54" s="15">
        <v>54</v>
      </c>
      <c r="J54" s="15"/>
      <c r="K54" s="16"/>
      <c r="L54" s="59" t="s">
        <v>573</v>
      </c>
      <c r="M54">
        <v>1</v>
      </c>
    </row>
    <row r="55" spans="1:13">
      <c r="A55" s="17" t="s">
        <v>176</v>
      </c>
      <c r="B55" s="17" t="s">
        <v>549</v>
      </c>
      <c r="C55" s="18"/>
      <c r="D55" s="19">
        <v>1</v>
      </c>
      <c r="E55" s="58"/>
      <c r="F55" s="20"/>
      <c r="G55" s="18"/>
      <c r="H55" s="25"/>
      <c r="I55" s="15">
        <v>55</v>
      </c>
      <c r="J55" s="15"/>
      <c r="K55" s="16"/>
      <c r="L55" s="59" t="s">
        <v>573</v>
      </c>
      <c r="M55">
        <v>1</v>
      </c>
    </row>
    <row r="56" spans="1:13">
      <c r="A56" s="17" t="s">
        <v>176</v>
      </c>
      <c r="B56" s="17" t="s">
        <v>386</v>
      </c>
      <c r="C56" s="18"/>
      <c r="D56" s="19">
        <v>1</v>
      </c>
      <c r="E56" s="58"/>
      <c r="F56" s="20"/>
      <c r="G56" s="18"/>
      <c r="H56" s="25"/>
      <c r="I56" s="15">
        <v>56</v>
      </c>
      <c r="J56" s="15"/>
      <c r="K56" s="16"/>
      <c r="L56" s="59" t="s">
        <v>573</v>
      </c>
      <c r="M56">
        <v>1</v>
      </c>
    </row>
    <row r="57" spans="1:13">
      <c r="A57" s="17" t="s">
        <v>176</v>
      </c>
      <c r="B57" s="17" t="s">
        <v>487</v>
      </c>
      <c r="C57" s="18"/>
      <c r="D57" s="19">
        <v>1</v>
      </c>
      <c r="E57" s="58"/>
      <c r="F57" s="20"/>
      <c r="G57" s="18"/>
      <c r="H57" s="25"/>
      <c r="I57" s="15">
        <v>57</v>
      </c>
      <c r="J57" s="15"/>
      <c r="K57" s="16"/>
      <c r="L57" s="59" t="s">
        <v>573</v>
      </c>
      <c r="M57">
        <v>1</v>
      </c>
    </row>
    <row r="58" spans="1:13">
      <c r="A58" s="17" t="s">
        <v>176</v>
      </c>
      <c r="B58" s="17" t="s">
        <v>410</v>
      </c>
      <c r="C58" s="18"/>
      <c r="D58" s="19">
        <v>1</v>
      </c>
      <c r="E58" s="58"/>
      <c r="F58" s="20"/>
      <c r="G58" s="18"/>
      <c r="H58" s="25"/>
      <c r="I58" s="15">
        <v>58</v>
      </c>
      <c r="J58" s="15"/>
      <c r="K58" s="16"/>
      <c r="L58" s="59" t="s">
        <v>573</v>
      </c>
      <c r="M58">
        <v>1</v>
      </c>
    </row>
    <row r="59" spans="1:13">
      <c r="A59" s="17" t="s">
        <v>176</v>
      </c>
      <c r="B59" s="17" t="s">
        <v>233</v>
      </c>
      <c r="C59" s="18"/>
      <c r="D59" s="19">
        <v>1</v>
      </c>
      <c r="E59" s="58"/>
      <c r="F59" s="20"/>
      <c r="G59" s="18"/>
      <c r="H59" s="25"/>
      <c r="I59" s="15">
        <v>59</v>
      </c>
      <c r="J59" s="15"/>
      <c r="K59" s="16"/>
      <c r="L59" s="59" t="s">
        <v>573</v>
      </c>
      <c r="M59">
        <v>1</v>
      </c>
    </row>
    <row r="60" spans="1:13">
      <c r="A60" s="17" t="s">
        <v>176</v>
      </c>
      <c r="B60" s="17" t="s">
        <v>503</v>
      </c>
      <c r="C60" s="18"/>
      <c r="D60" s="19">
        <v>1</v>
      </c>
      <c r="E60" s="58"/>
      <c r="F60" s="20"/>
      <c r="G60" s="18"/>
      <c r="H60" s="25"/>
      <c r="I60" s="15">
        <v>60</v>
      </c>
      <c r="J60" s="15"/>
      <c r="K60" s="16"/>
      <c r="L60" s="59" t="s">
        <v>573</v>
      </c>
      <c r="M60">
        <v>1</v>
      </c>
    </row>
    <row r="61" spans="1:13">
      <c r="A61" s="17" t="s">
        <v>177</v>
      </c>
      <c r="B61" s="17" t="s">
        <v>433</v>
      </c>
      <c r="C61" s="18"/>
      <c r="D61" s="19">
        <v>5.5</v>
      </c>
      <c r="E61" s="58"/>
      <c r="F61" s="20"/>
      <c r="G61" s="18"/>
      <c r="H61" s="25"/>
      <c r="I61" s="15">
        <v>61</v>
      </c>
      <c r="J61" s="15"/>
      <c r="K61" s="16"/>
      <c r="L61" s="59" t="s">
        <v>572</v>
      </c>
      <c r="M61">
        <v>2</v>
      </c>
    </row>
    <row r="62" spans="1:13">
      <c r="A62" s="17" t="s">
        <v>178</v>
      </c>
      <c r="B62" s="17" t="s">
        <v>529</v>
      </c>
      <c r="C62" s="18"/>
      <c r="D62" s="19">
        <v>5.5</v>
      </c>
      <c r="E62" s="58"/>
      <c r="F62" s="20"/>
      <c r="G62" s="18"/>
      <c r="H62" s="25"/>
      <c r="I62" s="15">
        <v>62</v>
      </c>
      <c r="J62" s="15"/>
      <c r="K62" s="16"/>
      <c r="L62" s="59" t="s">
        <v>572</v>
      </c>
      <c r="M62">
        <v>2</v>
      </c>
    </row>
    <row r="63" spans="1:13">
      <c r="A63" s="17" t="s">
        <v>178</v>
      </c>
      <c r="B63" s="17" t="s">
        <v>517</v>
      </c>
      <c r="C63" s="18"/>
      <c r="D63" s="19">
        <v>1</v>
      </c>
      <c r="E63" s="58"/>
      <c r="F63" s="20"/>
      <c r="G63" s="18"/>
      <c r="H63" s="25"/>
      <c r="I63" s="15">
        <v>63</v>
      </c>
      <c r="J63" s="15"/>
      <c r="K63" s="16"/>
      <c r="L63" s="59" t="s">
        <v>573</v>
      </c>
      <c r="M63">
        <v>1</v>
      </c>
    </row>
    <row r="64" spans="1:13">
      <c r="A64" s="17" t="s">
        <v>178</v>
      </c>
      <c r="B64" s="17" t="s">
        <v>290</v>
      </c>
      <c r="C64" s="18"/>
      <c r="D64" s="19">
        <v>1</v>
      </c>
      <c r="E64" s="58"/>
      <c r="F64" s="20"/>
      <c r="G64" s="18"/>
      <c r="H64" s="25"/>
      <c r="I64" s="15">
        <v>64</v>
      </c>
      <c r="J64" s="15"/>
      <c r="K64" s="16"/>
      <c r="L64" s="59" t="s">
        <v>573</v>
      </c>
      <c r="M64">
        <v>1</v>
      </c>
    </row>
    <row r="65" spans="1:13">
      <c r="A65" s="17" t="s">
        <v>178</v>
      </c>
      <c r="B65" s="17" t="s">
        <v>531</v>
      </c>
      <c r="C65" s="18"/>
      <c r="D65" s="19">
        <v>1</v>
      </c>
      <c r="E65" s="58"/>
      <c r="F65" s="20"/>
      <c r="G65" s="18"/>
      <c r="H65" s="25"/>
      <c r="I65" s="15">
        <v>65</v>
      </c>
      <c r="J65" s="15"/>
      <c r="K65" s="16"/>
      <c r="L65" s="59" t="s">
        <v>573</v>
      </c>
      <c r="M65">
        <v>1</v>
      </c>
    </row>
    <row r="66" spans="1:13">
      <c r="A66" s="17" t="s">
        <v>178</v>
      </c>
      <c r="B66" s="17" t="s">
        <v>552</v>
      </c>
      <c r="C66" s="18"/>
      <c r="D66" s="19">
        <v>1</v>
      </c>
      <c r="E66" s="58"/>
      <c r="F66" s="20"/>
      <c r="G66" s="18"/>
      <c r="H66" s="25"/>
      <c r="I66" s="15">
        <v>66</v>
      </c>
      <c r="J66" s="15"/>
      <c r="K66" s="16"/>
      <c r="L66" s="59" t="s">
        <v>573</v>
      </c>
      <c r="M66">
        <v>1</v>
      </c>
    </row>
    <row r="67" spans="1:13">
      <c r="A67" s="17" t="s">
        <v>178</v>
      </c>
      <c r="B67" s="17" t="s">
        <v>432</v>
      </c>
      <c r="C67" s="18"/>
      <c r="D67" s="19">
        <v>1</v>
      </c>
      <c r="E67" s="58"/>
      <c r="F67" s="20"/>
      <c r="G67" s="18"/>
      <c r="H67" s="25"/>
      <c r="I67" s="15">
        <v>67</v>
      </c>
      <c r="J67" s="15"/>
      <c r="K67" s="16"/>
      <c r="L67" s="59" t="s">
        <v>573</v>
      </c>
      <c r="M67">
        <v>1</v>
      </c>
    </row>
    <row r="68" spans="1:13">
      <c r="A68" s="17" t="s">
        <v>178</v>
      </c>
      <c r="B68" s="17" t="s">
        <v>447</v>
      </c>
      <c r="C68" s="18"/>
      <c r="D68" s="19">
        <v>1</v>
      </c>
      <c r="E68" s="58"/>
      <c r="F68" s="20"/>
      <c r="G68" s="18"/>
      <c r="H68" s="25"/>
      <c r="I68" s="15">
        <v>68</v>
      </c>
      <c r="J68" s="15"/>
      <c r="K68" s="16"/>
      <c r="L68" s="59" t="s">
        <v>573</v>
      </c>
      <c r="M68">
        <v>1</v>
      </c>
    </row>
    <row r="69" spans="1:13">
      <c r="A69" s="17" t="s">
        <v>178</v>
      </c>
      <c r="B69" s="17" t="s">
        <v>291</v>
      </c>
      <c r="C69" s="18"/>
      <c r="D69" s="19">
        <v>1</v>
      </c>
      <c r="E69" s="58"/>
      <c r="F69" s="20"/>
      <c r="G69" s="18"/>
      <c r="H69" s="25"/>
      <c r="I69" s="15">
        <v>69</v>
      </c>
      <c r="J69" s="15"/>
      <c r="K69" s="16"/>
      <c r="L69" s="59" t="s">
        <v>573</v>
      </c>
      <c r="M69">
        <v>1</v>
      </c>
    </row>
    <row r="70" spans="1:13">
      <c r="A70" s="17" t="s">
        <v>178</v>
      </c>
      <c r="B70" s="17" t="s">
        <v>310</v>
      </c>
      <c r="C70" s="18"/>
      <c r="D70" s="19">
        <v>1</v>
      </c>
      <c r="E70" s="58"/>
      <c r="F70" s="20"/>
      <c r="G70" s="18"/>
      <c r="H70" s="25"/>
      <c r="I70" s="15">
        <v>70</v>
      </c>
      <c r="J70" s="15"/>
      <c r="K70" s="16"/>
      <c r="L70" s="59" t="s">
        <v>573</v>
      </c>
      <c r="M70">
        <v>1</v>
      </c>
    </row>
    <row r="71" spans="1:13">
      <c r="A71" s="17" t="s">
        <v>178</v>
      </c>
      <c r="B71" s="17" t="s">
        <v>204</v>
      </c>
      <c r="C71" s="18"/>
      <c r="D71" s="19">
        <v>1</v>
      </c>
      <c r="E71" s="58"/>
      <c r="F71" s="20"/>
      <c r="G71" s="18"/>
      <c r="H71" s="25"/>
      <c r="I71" s="15">
        <v>71</v>
      </c>
      <c r="J71" s="15"/>
      <c r="K71" s="16"/>
      <c r="L71" s="59" t="s">
        <v>573</v>
      </c>
      <c r="M71">
        <v>1</v>
      </c>
    </row>
    <row r="72" spans="1:13">
      <c r="A72" s="17" t="s">
        <v>179</v>
      </c>
      <c r="B72" s="17" t="s">
        <v>189</v>
      </c>
      <c r="C72" s="18"/>
      <c r="D72" s="19">
        <v>1</v>
      </c>
      <c r="E72" s="58"/>
      <c r="F72" s="20"/>
      <c r="G72" s="18"/>
      <c r="H72" s="25"/>
      <c r="I72" s="15">
        <v>72</v>
      </c>
      <c r="J72" s="15"/>
      <c r="K72" s="16"/>
      <c r="L72" s="59" t="s">
        <v>572</v>
      </c>
      <c r="M72">
        <v>1</v>
      </c>
    </row>
    <row r="73" spans="1:13">
      <c r="A73" s="17" t="s">
        <v>179</v>
      </c>
      <c r="B73" s="17" t="s">
        <v>180</v>
      </c>
      <c r="C73" s="18"/>
      <c r="D73" s="19">
        <v>1</v>
      </c>
      <c r="E73" s="58"/>
      <c r="F73" s="20"/>
      <c r="G73" s="18"/>
      <c r="H73" s="25"/>
      <c r="I73" s="15">
        <v>73</v>
      </c>
      <c r="J73" s="15"/>
      <c r="K73" s="16"/>
      <c r="L73" s="59" t="s">
        <v>573</v>
      </c>
      <c r="M73">
        <v>1</v>
      </c>
    </row>
    <row r="74" spans="1:13">
      <c r="A74" s="17" t="s">
        <v>179</v>
      </c>
      <c r="B74" s="17" t="s">
        <v>430</v>
      </c>
      <c r="C74" s="18"/>
      <c r="D74" s="19">
        <v>1</v>
      </c>
      <c r="E74" s="58"/>
      <c r="F74" s="20"/>
      <c r="G74" s="18"/>
      <c r="H74" s="25"/>
      <c r="I74" s="15">
        <v>74</v>
      </c>
      <c r="J74" s="15"/>
      <c r="K74" s="16"/>
      <c r="L74" s="59" t="s">
        <v>573</v>
      </c>
      <c r="M74">
        <v>1</v>
      </c>
    </row>
    <row r="75" spans="1:13">
      <c r="A75" s="17" t="s">
        <v>179</v>
      </c>
      <c r="B75" s="17" t="s">
        <v>282</v>
      </c>
      <c r="C75" s="18"/>
      <c r="D75" s="19">
        <v>1</v>
      </c>
      <c r="E75" s="58"/>
      <c r="F75" s="20"/>
      <c r="G75" s="18"/>
      <c r="H75" s="25"/>
      <c r="I75" s="15">
        <v>75</v>
      </c>
      <c r="J75" s="15"/>
      <c r="K75" s="16"/>
      <c r="L75" s="59" t="s">
        <v>573</v>
      </c>
      <c r="M75">
        <v>1</v>
      </c>
    </row>
    <row r="76" spans="1:13">
      <c r="A76" s="17" t="s">
        <v>179</v>
      </c>
      <c r="B76" s="17" t="s">
        <v>550</v>
      </c>
      <c r="C76" s="18"/>
      <c r="D76" s="19">
        <v>1</v>
      </c>
      <c r="E76" s="58"/>
      <c r="F76" s="20"/>
      <c r="G76" s="18"/>
      <c r="H76" s="25"/>
      <c r="I76" s="15">
        <v>76</v>
      </c>
      <c r="J76" s="15"/>
      <c r="K76" s="16"/>
      <c r="L76" s="59" t="s">
        <v>573</v>
      </c>
      <c r="M76">
        <v>1</v>
      </c>
    </row>
    <row r="77" spans="1:13">
      <c r="A77" s="17" t="s">
        <v>180</v>
      </c>
      <c r="B77" s="17" t="s">
        <v>179</v>
      </c>
      <c r="C77" s="18"/>
      <c r="D77" s="19">
        <v>1</v>
      </c>
      <c r="E77" s="58"/>
      <c r="F77" s="20"/>
      <c r="G77" s="18"/>
      <c r="H77" s="25"/>
      <c r="I77" s="15">
        <v>77</v>
      </c>
      <c r="J77" s="15"/>
      <c r="K77" s="16"/>
      <c r="L77" s="59" t="s">
        <v>573</v>
      </c>
      <c r="M77">
        <v>1</v>
      </c>
    </row>
    <row r="78" spans="1:13">
      <c r="A78" s="17" t="s">
        <v>181</v>
      </c>
      <c r="B78" s="17" t="s">
        <v>313</v>
      </c>
      <c r="C78" s="18"/>
      <c r="D78" s="19">
        <v>1</v>
      </c>
      <c r="E78" s="58"/>
      <c r="F78" s="20"/>
      <c r="G78" s="18"/>
      <c r="H78" s="25"/>
      <c r="I78" s="15">
        <v>78</v>
      </c>
      <c r="J78" s="15"/>
      <c r="K78" s="16"/>
      <c r="L78" s="59" t="s">
        <v>572</v>
      </c>
      <c r="M78">
        <v>1</v>
      </c>
    </row>
    <row r="79" spans="1:13">
      <c r="A79" s="17" t="s">
        <v>181</v>
      </c>
      <c r="B79" s="17" t="s">
        <v>314</v>
      </c>
      <c r="C79" s="18"/>
      <c r="D79" s="19">
        <v>1</v>
      </c>
      <c r="E79" s="58"/>
      <c r="F79" s="20"/>
      <c r="G79" s="18"/>
      <c r="H79" s="25"/>
      <c r="I79" s="15">
        <v>79</v>
      </c>
      <c r="J79" s="15"/>
      <c r="K79" s="16"/>
      <c r="L79" s="59" t="s">
        <v>573</v>
      </c>
      <c r="M79">
        <v>1</v>
      </c>
    </row>
    <row r="80" spans="1:13">
      <c r="A80" s="17" t="s">
        <v>181</v>
      </c>
      <c r="B80" s="17" t="s">
        <v>520</v>
      </c>
      <c r="C80" s="18"/>
      <c r="D80" s="19">
        <v>1</v>
      </c>
      <c r="E80" s="58"/>
      <c r="F80" s="20"/>
      <c r="G80" s="18"/>
      <c r="H80" s="25"/>
      <c r="I80" s="15">
        <v>80</v>
      </c>
      <c r="J80" s="15"/>
      <c r="K80" s="16"/>
      <c r="L80" s="59" t="s">
        <v>573</v>
      </c>
      <c r="M80">
        <v>1</v>
      </c>
    </row>
    <row r="81" spans="1:13">
      <c r="A81" s="17" t="s">
        <v>182</v>
      </c>
      <c r="B81" s="17" t="s">
        <v>183</v>
      </c>
      <c r="C81" s="18"/>
      <c r="D81" s="19">
        <v>1</v>
      </c>
      <c r="E81" s="58"/>
      <c r="F81" s="20"/>
      <c r="G81" s="18"/>
      <c r="H81" s="25"/>
      <c r="I81" s="15">
        <v>81</v>
      </c>
      <c r="J81" s="15"/>
      <c r="K81" s="16"/>
      <c r="L81" s="59" t="s">
        <v>573</v>
      </c>
      <c r="M81">
        <v>1</v>
      </c>
    </row>
    <row r="82" spans="1:13">
      <c r="A82" s="17" t="s">
        <v>183</v>
      </c>
      <c r="B82" s="17" t="s">
        <v>182</v>
      </c>
      <c r="C82" s="18"/>
      <c r="D82" s="19">
        <v>1</v>
      </c>
      <c r="E82" s="58"/>
      <c r="F82" s="20"/>
      <c r="G82" s="18"/>
      <c r="H82" s="25"/>
      <c r="I82" s="15">
        <v>82</v>
      </c>
      <c r="J82" s="15"/>
      <c r="K82" s="16"/>
      <c r="L82" s="59" t="s">
        <v>573</v>
      </c>
      <c r="M82">
        <v>1</v>
      </c>
    </row>
    <row r="83" spans="1:13">
      <c r="A83" s="17" t="s">
        <v>184</v>
      </c>
      <c r="B83" s="17" t="s">
        <v>554</v>
      </c>
      <c r="C83" s="18"/>
      <c r="D83" s="19">
        <v>1</v>
      </c>
      <c r="E83" s="58"/>
      <c r="F83" s="20"/>
      <c r="G83" s="18"/>
      <c r="H83" s="25"/>
      <c r="I83" s="15">
        <v>83</v>
      </c>
      <c r="J83" s="15"/>
      <c r="K83" s="16"/>
      <c r="L83" s="59" t="s">
        <v>572</v>
      </c>
      <c r="M83">
        <v>1</v>
      </c>
    </row>
    <row r="84" spans="1:13">
      <c r="A84" s="17" t="s">
        <v>185</v>
      </c>
      <c r="B84" s="17" t="s">
        <v>184</v>
      </c>
      <c r="C84" s="18"/>
      <c r="D84" s="19">
        <v>1</v>
      </c>
      <c r="E84" s="58"/>
      <c r="F84" s="20"/>
      <c r="G84" s="18"/>
      <c r="H84" s="25"/>
      <c r="I84" s="15">
        <v>84</v>
      </c>
      <c r="J84" s="15"/>
      <c r="K84" s="16"/>
      <c r="L84" s="59" t="s">
        <v>573</v>
      </c>
      <c r="M84">
        <v>1</v>
      </c>
    </row>
    <row r="85" spans="1:13">
      <c r="A85" s="17" t="s">
        <v>185</v>
      </c>
      <c r="B85" s="17" t="s">
        <v>561</v>
      </c>
      <c r="C85" s="18"/>
      <c r="D85" s="19">
        <v>1</v>
      </c>
      <c r="E85" s="58"/>
      <c r="F85" s="20"/>
      <c r="G85" s="18"/>
      <c r="H85" s="25"/>
      <c r="I85" s="15">
        <v>85</v>
      </c>
      <c r="J85" s="15"/>
      <c r="K85" s="16"/>
      <c r="L85" s="59" t="s">
        <v>573</v>
      </c>
      <c r="M85">
        <v>1</v>
      </c>
    </row>
    <row r="86" spans="1:13">
      <c r="A86" s="17" t="s">
        <v>186</v>
      </c>
      <c r="B86" s="17" t="s">
        <v>497</v>
      </c>
      <c r="C86" s="18"/>
      <c r="D86" s="19">
        <v>1</v>
      </c>
      <c r="E86" s="58"/>
      <c r="F86" s="20"/>
      <c r="G86" s="18"/>
      <c r="H86" s="25"/>
      <c r="I86" s="15">
        <v>86</v>
      </c>
      <c r="J86" s="15"/>
      <c r="K86" s="16"/>
      <c r="L86" s="59" t="s">
        <v>573</v>
      </c>
      <c r="M86">
        <v>1</v>
      </c>
    </row>
    <row r="87" spans="1:13">
      <c r="A87" s="17" t="s">
        <v>186</v>
      </c>
      <c r="B87" s="17" t="s">
        <v>187</v>
      </c>
      <c r="C87" s="18"/>
      <c r="D87" s="19">
        <v>1</v>
      </c>
      <c r="E87" s="58"/>
      <c r="F87" s="20"/>
      <c r="G87" s="18"/>
      <c r="H87" s="25"/>
      <c r="I87" s="15">
        <v>87</v>
      </c>
      <c r="J87" s="15"/>
      <c r="K87" s="16"/>
      <c r="L87" s="59" t="s">
        <v>573</v>
      </c>
      <c r="M87">
        <v>1</v>
      </c>
    </row>
    <row r="88" spans="1:13">
      <c r="A88" s="17" t="s">
        <v>187</v>
      </c>
      <c r="B88" s="17" t="s">
        <v>186</v>
      </c>
      <c r="C88" s="18"/>
      <c r="D88" s="19">
        <v>1</v>
      </c>
      <c r="E88" s="58"/>
      <c r="F88" s="20"/>
      <c r="G88" s="18"/>
      <c r="H88" s="25"/>
      <c r="I88" s="15">
        <v>88</v>
      </c>
      <c r="J88" s="15"/>
      <c r="K88" s="16"/>
      <c r="L88" s="59" t="s">
        <v>573</v>
      </c>
      <c r="M88">
        <v>1</v>
      </c>
    </row>
    <row r="89" spans="1:13">
      <c r="A89" s="17" t="s">
        <v>188</v>
      </c>
      <c r="B89" s="17" t="s">
        <v>526</v>
      </c>
      <c r="C89" s="18"/>
      <c r="D89" s="19">
        <v>1</v>
      </c>
      <c r="E89" s="58"/>
      <c r="F89" s="20"/>
      <c r="G89" s="18"/>
      <c r="H89" s="25"/>
      <c r="I89" s="15">
        <v>89</v>
      </c>
      <c r="J89" s="15"/>
      <c r="K89" s="16"/>
      <c r="L89" s="59" t="s">
        <v>573</v>
      </c>
      <c r="M89">
        <v>1</v>
      </c>
    </row>
    <row r="90" spans="1:13">
      <c r="A90" s="17" t="s">
        <v>188</v>
      </c>
      <c r="B90" s="17" t="s">
        <v>494</v>
      </c>
      <c r="C90" s="18"/>
      <c r="D90" s="19">
        <v>1</v>
      </c>
      <c r="E90" s="58"/>
      <c r="F90" s="20"/>
      <c r="G90" s="18"/>
      <c r="H90" s="25"/>
      <c r="I90" s="15">
        <v>90</v>
      </c>
      <c r="J90" s="15"/>
      <c r="K90" s="16"/>
      <c r="L90" s="59" t="s">
        <v>573</v>
      </c>
      <c r="M90">
        <v>1</v>
      </c>
    </row>
    <row r="91" spans="1:13">
      <c r="A91" s="17" t="s">
        <v>188</v>
      </c>
      <c r="B91" s="17" t="s">
        <v>200</v>
      </c>
      <c r="C91" s="18"/>
      <c r="D91" s="19">
        <v>1</v>
      </c>
      <c r="E91" s="58"/>
      <c r="F91" s="20"/>
      <c r="G91" s="18"/>
      <c r="H91" s="25"/>
      <c r="I91" s="15">
        <v>91</v>
      </c>
      <c r="J91" s="15"/>
      <c r="K91" s="16"/>
      <c r="L91" s="59" t="s">
        <v>573</v>
      </c>
      <c r="M91">
        <v>1</v>
      </c>
    </row>
    <row r="92" spans="1:13">
      <c r="A92" s="17" t="s">
        <v>188</v>
      </c>
      <c r="B92" s="17" t="s">
        <v>440</v>
      </c>
      <c r="C92" s="18"/>
      <c r="D92" s="19">
        <v>1</v>
      </c>
      <c r="E92" s="58"/>
      <c r="F92" s="20"/>
      <c r="G92" s="18"/>
      <c r="H92" s="25"/>
      <c r="I92" s="15">
        <v>92</v>
      </c>
      <c r="J92" s="15"/>
      <c r="K92" s="16"/>
      <c r="L92" s="59" t="s">
        <v>573</v>
      </c>
      <c r="M92">
        <v>1</v>
      </c>
    </row>
    <row r="93" spans="1:13">
      <c r="A93" s="17" t="s">
        <v>189</v>
      </c>
      <c r="B93" s="17" t="s">
        <v>304</v>
      </c>
      <c r="C93" s="18"/>
      <c r="D93" s="19">
        <v>1</v>
      </c>
      <c r="E93" s="58"/>
      <c r="F93" s="20"/>
      <c r="G93" s="18"/>
      <c r="H93" s="25"/>
      <c r="I93" s="15">
        <v>93</v>
      </c>
      <c r="J93" s="15"/>
      <c r="K93" s="16"/>
      <c r="L93" s="59" t="s">
        <v>573</v>
      </c>
      <c r="M93">
        <v>1</v>
      </c>
    </row>
    <row r="94" spans="1:13">
      <c r="A94" s="17" t="s">
        <v>189</v>
      </c>
      <c r="B94" s="17" t="s">
        <v>435</v>
      </c>
      <c r="C94" s="18"/>
      <c r="D94" s="19">
        <v>1</v>
      </c>
      <c r="E94" s="58"/>
      <c r="F94" s="20"/>
      <c r="G94" s="18"/>
      <c r="H94" s="25"/>
      <c r="I94" s="15">
        <v>94</v>
      </c>
      <c r="J94" s="15"/>
      <c r="K94" s="16"/>
      <c r="L94" s="59" t="s">
        <v>573</v>
      </c>
      <c r="M94">
        <v>1</v>
      </c>
    </row>
    <row r="95" spans="1:13">
      <c r="A95" s="17" t="s">
        <v>189</v>
      </c>
      <c r="B95" s="17" t="s">
        <v>303</v>
      </c>
      <c r="C95" s="18"/>
      <c r="D95" s="19">
        <v>1</v>
      </c>
      <c r="E95" s="58"/>
      <c r="F95" s="20"/>
      <c r="G95" s="18"/>
      <c r="H95" s="25"/>
      <c r="I95" s="15">
        <v>95</v>
      </c>
      <c r="J95" s="15"/>
      <c r="K95" s="16"/>
      <c r="L95" s="59" t="s">
        <v>573</v>
      </c>
      <c r="M95">
        <v>1</v>
      </c>
    </row>
    <row r="96" spans="1:13">
      <c r="A96" s="17" t="s">
        <v>189</v>
      </c>
      <c r="B96" s="17" t="s">
        <v>546</v>
      </c>
      <c r="C96" s="18"/>
      <c r="D96" s="19">
        <v>1</v>
      </c>
      <c r="E96" s="58"/>
      <c r="F96" s="20"/>
      <c r="G96" s="18"/>
      <c r="H96" s="25"/>
      <c r="I96" s="15">
        <v>96</v>
      </c>
      <c r="J96" s="15"/>
      <c r="K96" s="16"/>
      <c r="L96" s="59" t="s">
        <v>573</v>
      </c>
      <c r="M96">
        <v>1</v>
      </c>
    </row>
    <row r="97" spans="1:13">
      <c r="A97" s="17" t="s">
        <v>189</v>
      </c>
      <c r="B97" s="17" t="s">
        <v>180</v>
      </c>
      <c r="C97" s="18"/>
      <c r="D97" s="19">
        <v>1</v>
      </c>
      <c r="E97" s="58"/>
      <c r="F97" s="20"/>
      <c r="G97" s="18"/>
      <c r="H97" s="25"/>
      <c r="I97" s="15">
        <v>97</v>
      </c>
      <c r="J97" s="15"/>
      <c r="K97" s="16"/>
      <c r="L97" s="59" t="s">
        <v>573</v>
      </c>
      <c r="M97">
        <v>1</v>
      </c>
    </row>
    <row r="98" spans="1:13">
      <c r="A98" s="17" t="s">
        <v>189</v>
      </c>
      <c r="B98" s="17" t="s">
        <v>355</v>
      </c>
      <c r="C98" s="18"/>
      <c r="D98" s="19">
        <v>1</v>
      </c>
      <c r="E98" s="58"/>
      <c r="F98" s="20"/>
      <c r="G98" s="18"/>
      <c r="H98" s="25"/>
      <c r="I98" s="15">
        <v>98</v>
      </c>
      <c r="J98" s="15"/>
      <c r="K98" s="16"/>
      <c r="L98" s="59" t="s">
        <v>573</v>
      </c>
      <c r="M98">
        <v>1</v>
      </c>
    </row>
    <row r="99" spans="1:13">
      <c r="A99" s="17" t="s">
        <v>190</v>
      </c>
      <c r="B99" s="17" t="s">
        <v>533</v>
      </c>
      <c r="C99" s="18"/>
      <c r="D99" s="19">
        <v>1</v>
      </c>
      <c r="E99" s="58"/>
      <c r="F99" s="20"/>
      <c r="G99" s="18"/>
      <c r="H99" s="25"/>
      <c r="I99" s="15">
        <v>99</v>
      </c>
      <c r="J99" s="15"/>
      <c r="K99" s="16"/>
      <c r="L99" s="59" t="s">
        <v>573</v>
      </c>
      <c r="M99">
        <v>1</v>
      </c>
    </row>
    <row r="100" spans="1:13">
      <c r="A100" s="17" t="s">
        <v>190</v>
      </c>
      <c r="B100" s="17" t="s">
        <v>531</v>
      </c>
      <c r="C100" s="18"/>
      <c r="D100" s="19">
        <v>1</v>
      </c>
      <c r="E100" s="58"/>
      <c r="F100" s="20"/>
      <c r="G100" s="18"/>
      <c r="H100" s="25"/>
      <c r="I100" s="15">
        <v>100</v>
      </c>
      <c r="J100" s="15"/>
      <c r="K100" s="16"/>
      <c r="L100" s="59" t="s">
        <v>573</v>
      </c>
      <c r="M100">
        <v>1</v>
      </c>
    </row>
    <row r="101" spans="1:13">
      <c r="A101" s="17" t="s">
        <v>191</v>
      </c>
      <c r="B101" s="17" t="s">
        <v>192</v>
      </c>
      <c r="C101" s="18"/>
      <c r="D101" s="19">
        <v>10</v>
      </c>
      <c r="E101" s="58"/>
      <c r="F101" s="20"/>
      <c r="G101" s="18"/>
      <c r="H101" s="25"/>
      <c r="I101" s="15">
        <v>101</v>
      </c>
      <c r="J101" s="15"/>
      <c r="K101" s="16"/>
      <c r="L101" s="59" t="s">
        <v>572</v>
      </c>
      <c r="M101">
        <v>3</v>
      </c>
    </row>
    <row r="102" spans="1:13">
      <c r="A102" s="17" t="s">
        <v>192</v>
      </c>
      <c r="B102" s="17" t="s">
        <v>191</v>
      </c>
      <c r="C102" s="18"/>
      <c r="D102" s="19">
        <v>1</v>
      </c>
      <c r="E102" s="58"/>
      <c r="F102" s="20"/>
      <c r="G102" s="18"/>
      <c r="H102" s="25"/>
      <c r="I102" s="15">
        <v>102</v>
      </c>
      <c r="J102" s="15"/>
      <c r="K102" s="16"/>
      <c r="L102" s="59" t="s">
        <v>573</v>
      </c>
      <c r="M102">
        <v>1</v>
      </c>
    </row>
    <row r="103" spans="1:13">
      <c r="A103" s="17" t="s">
        <v>193</v>
      </c>
      <c r="B103" s="17" t="s">
        <v>282</v>
      </c>
      <c r="C103" s="18"/>
      <c r="D103" s="19">
        <v>1</v>
      </c>
      <c r="E103" s="58"/>
      <c r="F103" s="20"/>
      <c r="G103" s="18"/>
      <c r="H103" s="25"/>
      <c r="I103" s="15">
        <v>103</v>
      </c>
      <c r="J103" s="15"/>
      <c r="K103" s="16"/>
      <c r="L103" s="59" t="s">
        <v>573</v>
      </c>
      <c r="M103">
        <v>1</v>
      </c>
    </row>
    <row r="104" spans="1:13">
      <c r="A104" s="17" t="s">
        <v>194</v>
      </c>
      <c r="B104" s="17" t="s">
        <v>195</v>
      </c>
      <c r="C104" s="18"/>
      <c r="D104" s="19">
        <v>1</v>
      </c>
      <c r="E104" s="58"/>
      <c r="F104" s="20"/>
      <c r="G104" s="18"/>
      <c r="H104" s="25"/>
      <c r="I104" s="15">
        <v>104</v>
      </c>
      <c r="J104" s="15"/>
      <c r="K104" s="16"/>
      <c r="L104" s="59" t="s">
        <v>573</v>
      </c>
      <c r="M104">
        <v>1</v>
      </c>
    </row>
    <row r="105" spans="1:13">
      <c r="A105" s="17" t="s">
        <v>195</v>
      </c>
      <c r="B105" s="17" t="s">
        <v>550</v>
      </c>
      <c r="C105" s="18"/>
      <c r="D105" s="19">
        <v>1</v>
      </c>
      <c r="E105" s="58"/>
      <c r="F105" s="20"/>
      <c r="G105" s="18"/>
      <c r="H105" s="25"/>
      <c r="I105" s="15">
        <v>105</v>
      </c>
      <c r="J105" s="15"/>
      <c r="K105" s="16"/>
      <c r="L105" s="59" t="s">
        <v>573</v>
      </c>
      <c r="M105">
        <v>1</v>
      </c>
    </row>
    <row r="106" spans="1:13">
      <c r="A106" s="17" t="s">
        <v>195</v>
      </c>
      <c r="B106" s="17" t="s">
        <v>194</v>
      </c>
      <c r="C106" s="18"/>
      <c r="D106" s="19">
        <v>1</v>
      </c>
      <c r="E106" s="58"/>
      <c r="F106" s="20"/>
      <c r="G106" s="18"/>
      <c r="H106" s="25"/>
      <c r="I106" s="15">
        <v>106</v>
      </c>
      <c r="J106" s="15"/>
      <c r="K106" s="16"/>
      <c r="L106" s="59" t="s">
        <v>573</v>
      </c>
      <c r="M106">
        <v>1</v>
      </c>
    </row>
    <row r="107" spans="1:13">
      <c r="A107" s="17" t="s">
        <v>196</v>
      </c>
      <c r="B107" s="17" t="s">
        <v>322</v>
      </c>
      <c r="C107" s="18"/>
      <c r="D107" s="19">
        <v>5.5</v>
      </c>
      <c r="E107" s="58"/>
      <c r="F107" s="20"/>
      <c r="G107" s="18"/>
      <c r="H107" s="25"/>
      <c r="I107" s="15">
        <v>107</v>
      </c>
      <c r="J107" s="15"/>
      <c r="K107" s="16"/>
      <c r="L107" s="59" t="s">
        <v>572</v>
      </c>
      <c r="M107">
        <v>2</v>
      </c>
    </row>
    <row r="108" spans="1:13">
      <c r="A108" s="17" t="s">
        <v>196</v>
      </c>
      <c r="B108" s="17" t="s">
        <v>267</v>
      </c>
      <c r="C108" s="18"/>
      <c r="D108" s="19">
        <v>1</v>
      </c>
      <c r="E108" s="58"/>
      <c r="F108" s="20"/>
      <c r="G108" s="18"/>
      <c r="H108" s="25"/>
      <c r="I108" s="15">
        <v>108</v>
      </c>
      <c r="J108" s="15"/>
      <c r="K108" s="16"/>
      <c r="L108" s="59" t="s">
        <v>572</v>
      </c>
      <c r="M108">
        <v>1</v>
      </c>
    </row>
    <row r="109" spans="1:13">
      <c r="A109" s="17" t="s">
        <v>197</v>
      </c>
      <c r="B109" s="17" t="s">
        <v>275</v>
      </c>
      <c r="C109" s="18"/>
      <c r="D109" s="19">
        <v>1</v>
      </c>
      <c r="E109" s="58"/>
      <c r="F109" s="20"/>
      <c r="G109" s="18"/>
      <c r="H109" s="25"/>
      <c r="I109" s="15">
        <v>109</v>
      </c>
      <c r="J109" s="15"/>
      <c r="K109" s="16"/>
      <c r="L109" s="59" t="s">
        <v>573</v>
      </c>
      <c r="M109">
        <v>1</v>
      </c>
    </row>
    <row r="110" spans="1:13">
      <c r="A110" s="17" t="s">
        <v>198</v>
      </c>
      <c r="B110" s="17" t="s">
        <v>313</v>
      </c>
      <c r="C110" s="18"/>
      <c r="D110" s="19">
        <v>1</v>
      </c>
      <c r="E110" s="58"/>
      <c r="F110" s="20"/>
      <c r="G110" s="18"/>
      <c r="H110" s="25"/>
      <c r="I110" s="15">
        <v>110</v>
      </c>
      <c r="J110" s="15"/>
      <c r="K110" s="16"/>
      <c r="L110" s="59" t="s">
        <v>572</v>
      </c>
      <c r="M110">
        <v>1</v>
      </c>
    </row>
    <row r="111" spans="1:13">
      <c r="A111" s="17" t="s">
        <v>198</v>
      </c>
      <c r="B111" s="17" t="s">
        <v>555</v>
      </c>
      <c r="C111" s="18"/>
      <c r="D111" s="19">
        <v>1</v>
      </c>
      <c r="E111" s="58"/>
      <c r="F111" s="20"/>
      <c r="G111" s="18"/>
      <c r="H111" s="25"/>
      <c r="I111" s="15">
        <v>111</v>
      </c>
      <c r="J111" s="15"/>
      <c r="K111" s="16"/>
      <c r="L111" s="59" t="s">
        <v>573</v>
      </c>
      <c r="M111">
        <v>1</v>
      </c>
    </row>
    <row r="112" spans="1:13">
      <c r="A112" s="17" t="s">
        <v>199</v>
      </c>
      <c r="B112" s="17" t="s">
        <v>408</v>
      </c>
      <c r="C112" s="18"/>
      <c r="D112" s="19">
        <v>1</v>
      </c>
      <c r="E112" s="58"/>
      <c r="F112" s="20"/>
      <c r="G112" s="18"/>
      <c r="H112" s="25"/>
      <c r="I112" s="15">
        <v>112</v>
      </c>
      <c r="J112" s="15"/>
      <c r="K112" s="16"/>
      <c r="L112" s="59" t="s">
        <v>572</v>
      </c>
      <c r="M112">
        <v>1</v>
      </c>
    </row>
    <row r="113" spans="1:13">
      <c r="A113" s="17" t="s">
        <v>200</v>
      </c>
      <c r="B113" s="17" t="s">
        <v>199</v>
      </c>
      <c r="C113" s="18"/>
      <c r="D113" s="19">
        <v>1</v>
      </c>
      <c r="E113" s="58"/>
      <c r="F113" s="20"/>
      <c r="G113" s="18"/>
      <c r="H113" s="25"/>
      <c r="I113" s="15">
        <v>113</v>
      </c>
      <c r="J113" s="15"/>
      <c r="K113" s="16"/>
      <c r="L113" s="59" t="s">
        <v>573</v>
      </c>
      <c r="M113">
        <v>1</v>
      </c>
    </row>
    <row r="114" spans="1:13">
      <c r="A114" s="17" t="s">
        <v>199</v>
      </c>
      <c r="B114" s="17" t="s">
        <v>494</v>
      </c>
      <c r="C114" s="18"/>
      <c r="D114" s="19">
        <v>1</v>
      </c>
      <c r="E114" s="58"/>
      <c r="F114" s="20"/>
      <c r="G114" s="18"/>
      <c r="H114" s="25"/>
      <c r="I114" s="15">
        <v>114</v>
      </c>
      <c r="J114" s="15"/>
      <c r="K114" s="16"/>
      <c r="L114" s="59" t="s">
        <v>573</v>
      </c>
      <c r="M114">
        <v>1</v>
      </c>
    </row>
    <row r="115" spans="1:13">
      <c r="A115" s="17" t="s">
        <v>199</v>
      </c>
      <c r="B115" s="17" t="s">
        <v>347</v>
      </c>
      <c r="C115" s="18"/>
      <c r="D115" s="19">
        <v>1</v>
      </c>
      <c r="E115" s="58"/>
      <c r="F115" s="20"/>
      <c r="G115" s="18"/>
      <c r="H115" s="25"/>
      <c r="I115" s="15">
        <v>115</v>
      </c>
      <c r="J115" s="15"/>
      <c r="K115" s="16"/>
      <c r="L115" s="59" t="s">
        <v>573</v>
      </c>
      <c r="M115">
        <v>1</v>
      </c>
    </row>
    <row r="116" spans="1:13">
      <c r="A116" s="17" t="s">
        <v>201</v>
      </c>
      <c r="B116" s="17" t="s">
        <v>373</v>
      </c>
      <c r="C116" s="18"/>
      <c r="D116" s="19">
        <v>5.5</v>
      </c>
      <c r="E116" s="58"/>
      <c r="F116" s="20"/>
      <c r="G116" s="18"/>
      <c r="H116" s="25"/>
      <c r="I116" s="15">
        <v>116</v>
      </c>
      <c r="J116" s="15"/>
      <c r="K116" s="16"/>
      <c r="L116" s="59" t="s">
        <v>572</v>
      </c>
      <c r="M116">
        <v>2</v>
      </c>
    </row>
    <row r="117" spans="1:13">
      <c r="A117" s="17" t="s">
        <v>201</v>
      </c>
      <c r="B117" s="17" t="s">
        <v>442</v>
      </c>
      <c r="C117" s="18"/>
      <c r="D117" s="19">
        <v>1</v>
      </c>
      <c r="E117" s="58"/>
      <c r="F117" s="20"/>
      <c r="G117" s="18"/>
      <c r="H117" s="25"/>
      <c r="I117" s="15">
        <v>117</v>
      </c>
      <c r="J117" s="15"/>
      <c r="K117" s="16"/>
      <c r="L117" s="59" t="s">
        <v>573</v>
      </c>
      <c r="M117">
        <v>1</v>
      </c>
    </row>
    <row r="118" spans="1:13">
      <c r="A118" s="17" t="s">
        <v>201</v>
      </c>
      <c r="B118" s="17" t="s">
        <v>426</v>
      </c>
      <c r="C118" s="18"/>
      <c r="D118" s="19">
        <v>1</v>
      </c>
      <c r="E118" s="58"/>
      <c r="F118" s="20"/>
      <c r="G118" s="18"/>
      <c r="H118" s="25"/>
      <c r="I118" s="15">
        <v>118</v>
      </c>
      <c r="J118" s="15"/>
      <c r="K118" s="16"/>
      <c r="L118" s="59" t="s">
        <v>573</v>
      </c>
      <c r="M118">
        <v>1</v>
      </c>
    </row>
    <row r="119" spans="1:13">
      <c r="A119" s="17" t="s">
        <v>201</v>
      </c>
      <c r="B119" s="17" t="s">
        <v>461</v>
      </c>
      <c r="C119" s="18"/>
      <c r="D119" s="19">
        <v>1</v>
      </c>
      <c r="E119" s="58"/>
      <c r="F119" s="20"/>
      <c r="G119" s="18"/>
      <c r="H119" s="25"/>
      <c r="I119" s="15">
        <v>119</v>
      </c>
      <c r="J119" s="15"/>
      <c r="K119" s="16"/>
      <c r="L119" s="59" t="s">
        <v>573</v>
      </c>
      <c r="M119">
        <v>1</v>
      </c>
    </row>
    <row r="120" spans="1:13">
      <c r="A120" s="17" t="s">
        <v>201</v>
      </c>
      <c r="B120" s="17" t="s">
        <v>462</v>
      </c>
      <c r="C120" s="18"/>
      <c r="D120" s="19">
        <v>1</v>
      </c>
      <c r="E120" s="58"/>
      <c r="F120" s="20"/>
      <c r="G120" s="18"/>
      <c r="H120" s="25"/>
      <c r="I120" s="15">
        <v>120</v>
      </c>
      <c r="J120" s="15"/>
      <c r="K120" s="16"/>
      <c r="L120" s="59" t="s">
        <v>573</v>
      </c>
      <c r="M120">
        <v>1</v>
      </c>
    </row>
    <row r="121" spans="1:13">
      <c r="A121" s="17" t="s">
        <v>202</v>
      </c>
      <c r="B121" s="17" t="s">
        <v>444</v>
      </c>
      <c r="C121" s="18"/>
      <c r="D121" s="19">
        <v>1</v>
      </c>
      <c r="E121" s="58"/>
      <c r="F121" s="20"/>
      <c r="G121" s="18"/>
      <c r="H121" s="25"/>
      <c r="I121" s="15">
        <v>121</v>
      </c>
      <c r="J121" s="15"/>
      <c r="K121" s="16"/>
      <c r="L121" s="59" t="s">
        <v>572</v>
      </c>
      <c r="M121">
        <v>1</v>
      </c>
    </row>
    <row r="122" spans="1:13">
      <c r="A122" s="17" t="s">
        <v>185</v>
      </c>
      <c r="B122" s="17" t="s">
        <v>202</v>
      </c>
      <c r="C122" s="18"/>
      <c r="D122" s="19">
        <v>1</v>
      </c>
      <c r="E122" s="58"/>
      <c r="F122" s="20"/>
      <c r="G122" s="18"/>
      <c r="H122" s="25"/>
      <c r="I122" s="15">
        <v>122</v>
      </c>
      <c r="J122" s="15"/>
      <c r="K122" s="16"/>
      <c r="L122" s="59" t="s">
        <v>573</v>
      </c>
      <c r="M122">
        <v>1</v>
      </c>
    </row>
    <row r="123" spans="1:13">
      <c r="A123" s="17" t="s">
        <v>202</v>
      </c>
      <c r="B123" s="17" t="s">
        <v>185</v>
      </c>
      <c r="C123" s="18"/>
      <c r="D123" s="19">
        <v>1</v>
      </c>
      <c r="E123" s="58"/>
      <c r="F123" s="20"/>
      <c r="G123" s="18"/>
      <c r="H123" s="25"/>
      <c r="I123" s="15">
        <v>123</v>
      </c>
      <c r="J123" s="15"/>
      <c r="K123" s="16"/>
      <c r="L123" s="59" t="s">
        <v>573</v>
      </c>
      <c r="M123">
        <v>1</v>
      </c>
    </row>
    <row r="124" spans="1:13">
      <c r="A124" s="17" t="s">
        <v>203</v>
      </c>
      <c r="B124" s="17" t="s">
        <v>439</v>
      </c>
      <c r="C124" s="18"/>
      <c r="D124" s="19">
        <v>5.5</v>
      </c>
      <c r="E124" s="58"/>
      <c r="F124" s="20"/>
      <c r="G124" s="18"/>
      <c r="H124" s="25"/>
      <c r="I124" s="15">
        <v>124</v>
      </c>
      <c r="J124" s="15"/>
      <c r="K124" s="16"/>
      <c r="L124" s="59" t="s">
        <v>572</v>
      </c>
      <c r="M124">
        <v>2</v>
      </c>
    </row>
    <row r="125" spans="1:13">
      <c r="A125" s="17" t="s">
        <v>204</v>
      </c>
      <c r="B125" s="17" t="s">
        <v>203</v>
      </c>
      <c r="C125" s="18"/>
      <c r="D125" s="19">
        <v>1</v>
      </c>
      <c r="E125" s="58"/>
      <c r="F125" s="20"/>
      <c r="G125" s="18"/>
      <c r="H125" s="25"/>
      <c r="I125" s="15">
        <v>125</v>
      </c>
      <c r="J125" s="15"/>
      <c r="K125" s="16"/>
      <c r="L125" s="59" t="s">
        <v>573</v>
      </c>
      <c r="M125">
        <v>1</v>
      </c>
    </row>
    <row r="126" spans="1:13">
      <c r="A126" s="17" t="s">
        <v>194</v>
      </c>
      <c r="B126" s="17" t="s">
        <v>203</v>
      </c>
      <c r="C126" s="18"/>
      <c r="D126" s="19">
        <v>1</v>
      </c>
      <c r="E126" s="58"/>
      <c r="F126" s="20"/>
      <c r="G126" s="18"/>
      <c r="H126" s="25"/>
      <c r="I126" s="15">
        <v>126</v>
      </c>
      <c r="J126" s="15"/>
      <c r="K126" s="16"/>
      <c r="L126" s="59" t="s">
        <v>573</v>
      </c>
      <c r="M126">
        <v>1</v>
      </c>
    </row>
    <row r="127" spans="1:13">
      <c r="A127" s="17" t="s">
        <v>203</v>
      </c>
      <c r="B127" s="17" t="s">
        <v>351</v>
      </c>
      <c r="C127" s="18"/>
      <c r="D127" s="19">
        <v>1</v>
      </c>
      <c r="E127" s="58"/>
      <c r="F127" s="20"/>
      <c r="G127" s="18"/>
      <c r="H127" s="25"/>
      <c r="I127" s="15">
        <v>127</v>
      </c>
      <c r="J127" s="15"/>
      <c r="K127" s="16"/>
      <c r="L127" s="59" t="s">
        <v>573</v>
      </c>
      <c r="M127">
        <v>1</v>
      </c>
    </row>
    <row r="128" spans="1:13">
      <c r="A128" s="17" t="s">
        <v>203</v>
      </c>
      <c r="B128" s="17" t="s">
        <v>332</v>
      </c>
      <c r="C128" s="18"/>
      <c r="D128" s="19">
        <v>1</v>
      </c>
      <c r="E128" s="58"/>
      <c r="F128" s="20"/>
      <c r="G128" s="18"/>
      <c r="H128" s="25"/>
      <c r="I128" s="15">
        <v>128</v>
      </c>
      <c r="J128" s="15"/>
      <c r="K128" s="16"/>
      <c r="L128" s="59" t="s">
        <v>573</v>
      </c>
      <c r="M128">
        <v>1</v>
      </c>
    </row>
    <row r="129" spans="1:13">
      <c r="A129" s="17" t="s">
        <v>203</v>
      </c>
      <c r="B129" s="17" t="s">
        <v>562</v>
      </c>
      <c r="C129" s="18"/>
      <c r="D129" s="19">
        <v>1</v>
      </c>
      <c r="E129" s="58"/>
      <c r="F129" s="20"/>
      <c r="G129" s="18"/>
      <c r="H129" s="25"/>
      <c r="I129" s="15">
        <v>129</v>
      </c>
      <c r="J129" s="15"/>
      <c r="K129" s="16"/>
      <c r="L129" s="59" t="s">
        <v>573</v>
      </c>
      <c r="M129">
        <v>1</v>
      </c>
    </row>
    <row r="130" spans="1:13">
      <c r="A130" s="17" t="s">
        <v>203</v>
      </c>
      <c r="B130" s="17" t="s">
        <v>314</v>
      </c>
      <c r="C130" s="18"/>
      <c r="D130" s="19">
        <v>1</v>
      </c>
      <c r="E130" s="58"/>
      <c r="F130" s="20"/>
      <c r="G130" s="18"/>
      <c r="H130" s="25"/>
      <c r="I130" s="15">
        <v>130</v>
      </c>
      <c r="J130" s="15"/>
      <c r="K130" s="16"/>
      <c r="L130" s="59" t="s">
        <v>573</v>
      </c>
      <c r="M130">
        <v>1</v>
      </c>
    </row>
    <row r="131" spans="1:13">
      <c r="A131" s="17" t="s">
        <v>203</v>
      </c>
      <c r="B131" s="17" t="s">
        <v>468</v>
      </c>
      <c r="C131" s="18"/>
      <c r="D131" s="19">
        <v>1</v>
      </c>
      <c r="E131" s="58"/>
      <c r="F131" s="20"/>
      <c r="G131" s="18"/>
      <c r="H131" s="25"/>
      <c r="I131" s="15">
        <v>131</v>
      </c>
      <c r="J131" s="15"/>
      <c r="K131" s="16"/>
      <c r="L131" s="59" t="s">
        <v>573</v>
      </c>
      <c r="M131">
        <v>1</v>
      </c>
    </row>
    <row r="132" spans="1:13">
      <c r="A132" s="17" t="s">
        <v>203</v>
      </c>
      <c r="B132" s="17" t="s">
        <v>194</v>
      </c>
      <c r="C132" s="18"/>
      <c r="D132" s="19">
        <v>1</v>
      </c>
      <c r="E132" s="58"/>
      <c r="F132" s="20"/>
      <c r="G132" s="18"/>
      <c r="H132" s="25"/>
      <c r="I132" s="15">
        <v>132</v>
      </c>
      <c r="J132" s="15"/>
      <c r="K132" s="16"/>
      <c r="L132" s="59" t="s">
        <v>573</v>
      </c>
      <c r="M132">
        <v>1</v>
      </c>
    </row>
    <row r="133" spans="1:13">
      <c r="A133" s="17" t="s">
        <v>203</v>
      </c>
      <c r="B133" s="17" t="s">
        <v>349</v>
      </c>
      <c r="C133" s="18"/>
      <c r="D133" s="19">
        <v>1</v>
      </c>
      <c r="E133" s="58"/>
      <c r="F133" s="20"/>
      <c r="G133" s="18"/>
      <c r="H133" s="25"/>
      <c r="I133" s="15">
        <v>133</v>
      </c>
      <c r="J133" s="15"/>
      <c r="K133" s="16"/>
      <c r="L133" s="59" t="s">
        <v>573</v>
      </c>
      <c r="M133">
        <v>1</v>
      </c>
    </row>
    <row r="134" spans="1:13">
      <c r="A134" s="17" t="s">
        <v>203</v>
      </c>
      <c r="B134" s="17" t="s">
        <v>348</v>
      </c>
      <c r="C134" s="18"/>
      <c r="D134" s="19">
        <v>1</v>
      </c>
      <c r="E134" s="58"/>
      <c r="F134" s="20"/>
      <c r="G134" s="18"/>
      <c r="H134" s="25"/>
      <c r="I134" s="15">
        <v>134</v>
      </c>
      <c r="J134" s="15"/>
      <c r="K134" s="16"/>
      <c r="L134" s="59" t="s">
        <v>573</v>
      </c>
      <c r="M134">
        <v>1</v>
      </c>
    </row>
    <row r="135" spans="1:13">
      <c r="A135" s="17" t="s">
        <v>203</v>
      </c>
      <c r="B135" s="17" t="s">
        <v>231</v>
      </c>
      <c r="C135" s="18"/>
      <c r="D135" s="19">
        <v>1</v>
      </c>
      <c r="E135" s="58"/>
      <c r="F135" s="20"/>
      <c r="G135" s="18"/>
      <c r="H135" s="25"/>
      <c r="I135" s="15">
        <v>135</v>
      </c>
      <c r="J135" s="15"/>
      <c r="K135" s="16"/>
      <c r="L135" s="59" t="s">
        <v>573</v>
      </c>
      <c r="M135">
        <v>1</v>
      </c>
    </row>
    <row r="136" spans="1:13">
      <c r="A136" s="17" t="s">
        <v>203</v>
      </c>
      <c r="B136" s="17" t="s">
        <v>486</v>
      </c>
      <c r="C136" s="18"/>
      <c r="D136" s="19">
        <v>1</v>
      </c>
      <c r="E136" s="58"/>
      <c r="F136" s="20"/>
      <c r="G136" s="18"/>
      <c r="H136" s="25"/>
      <c r="I136" s="15">
        <v>136</v>
      </c>
      <c r="J136" s="15"/>
      <c r="K136" s="16"/>
      <c r="L136" s="59" t="s">
        <v>573</v>
      </c>
      <c r="M136">
        <v>1</v>
      </c>
    </row>
    <row r="137" spans="1:13">
      <c r="A137" s="17" t="s">
        <v>203</v>
      </c>
      <c r="B137" s="17" t="s">
        <v>357</v>
      </c>
      <c r="C137" s="18"/>
      <c r="D137" s="19">
        <v>1</v>
      </c>
      <c r="E137" s="58"/>
      <c r="F137" s="20"/>
      <c r="G137" s="18"/>
      <c r="H137" s="25"/>
      <c r="I137" s="15">
        <v>137</v>
      </c>
      <c r="J137" s="15"/>
      <c r="K137" s="16"/>
      <c r="L137" s="59" t="s">
        <v>573</v>
      </c>
      <c r="M137">
        <v>1</v>
      </c>
    </row>
    <row r="138" spans="1:13">
      <c r="A138" s="17" t="s">
        <v>205</v>
      </c>
      <c r="B138" s="17" t="s">
        <v>458</v>
      </c>
      <c r="C138" s="18"/>
      <c r="D138" s="19">
        <v>1</v>
      </c>
      <c r="E138" s="58"/>
      <c r="F138" s="20"/>
      <c r="G138" s="18"/>
      <c r="H138" s="25"/>
      <c r="I138" s="15">
        <v>138</v>
      </c>
      <c r="J138" s="15"/>
      <c r="K138" s="16"/>
      <c r="L138" s="59" t="s">
        <v>572</v>
      </c>
      <c r="M138">
        <v>1</v>
      </c>
    </row>
    <row r="139" spans="1:13">
      <c r="A139" s="17" t="s">
        <v>205</v>
      </c>
      <c r="B139" s="17" t="s">
        <v>407</v>
      </c>
      <c r="C139" s="18"/>
      <c r="D139" s="19">
        <v>5.5</v>
      </c>
      <c r="E139" s="58"/>
      <c r="F139" s="20"/>
      <c r="G139" s="18"/>
      <c r="H139" s="25"/>
      <c r="I139" s="15">
        <v>139</v>
      </c>
      <c r="J139" s="15"/>
      <c r="K139" s="16"/>
      <c r="L139" s="59" t="s">
        <v>572</v>
      </c>
      <c r="M139">
        <v>2</v>
      </c>
    </row>
    <row r="140" spans="1:13">
      <c r="A140" s="17" t="s">
        <v>205</v>
      </c>
      <c r="B140" s="17" t="s">
        <v>533</v>
      </c>
      <c r="C140" s="18"/>
      <c r="D140" s="19">
        <v>1</v>
      </c>
      <c r="E140" s="58"/>
      <c r="F140" s="20"/>
      <c r="G140" s="18"/>
      <c r="H140" s="25"/>
      <c r="I140" s="15">
        <v>140</v>
      </c>
      <c r="J140" s="15"/>
      <c r="K140" s="16"/>
      <c r="L140" s="59" t="s">
        <v>573</v>
      </c>
      <c r="M140">
        <v>1</v>
      </c>
    </row>
    <row r="141" spans="1:13">
      <c r="A141" s="17" t="s">
        <v>205</v>
      </c>
      <c r="B141" s="17" t="s">
        <v>531</v>
      </c>
      <c r="C141" s="18"/>
      <c r="D141" s="19">
        <v>1</v>
      </c>
      <c r="E141" s="58"/>
      <c r="F141" s="20"/>
      <c r="G141" s="18"/>
      <c r="H141" s="25"/>
      <c r="I141" s="15">
        <v>141</v>
      </c>
      <c r="J141" s="15"/>
      <c r="K141" s="16"/>
      <c r="L141" s="59" t="s">
        <v>573</v>
      </c>
      <c r="M141">
        <v>1</v>
      </c>
    </row>
    <row r="142" spans="1:13">
      <c r="A142" s="17" t="s">
        <v>205</v>
      </c>
      <c r="B142" s="17" t="s">
        <v>554</v>
      </c>
      <c r="C142" s="18"/>
      <c r="D142" s="19">
        <v>1</v>
      </c>
      <c r="E142" s="58"/>
      <c r="F142" s="20"/>
      <c r="G142" s="18"/>
      <c r="H142" s="25"/>
      <c r="I142" s="15">
        <v>142</v>
      </c>
      <c r="J142" s="15"/>
      <c r="K142" s="16"/>
      <c r="L142" s="59" t="s">
        <v>573</v>
      </c>
      <c r="M142">
        <v>1</v>
      </c>
    </row>
    <row r="143" spans="1:13">
      <c r="A143" s="17" t="s">
        <v>205</v>
      </c>
      <c r="B143" s="17" t="s">
        <v>267</v>
      </c>
      <c r="C143" s="18"/>
      <c r="D143" s="19">
        <v>1</v>
      </c>
      <c r="E143" s="58"/>
      <c r="F143" s="20"/>
      <c r="G143" s="18"/>
      <c r="H143" s="25"/>
      <c r="I143" s="15">
        <v>143</v>
      </c>
      <c r="J143" s="15"/>
      <c r="K143" s="16"/>
      <c r="L143" s="59" t="s">
        <v>573</v>
      </c>
      <c r="M143">
        <v>1</v>
      </c>
    </row>
    <row r="144" spans="1:13">
      <c r="A144" s="17" t="s">
        <v>206</v>
      </c>
      <c r="B144" s="17" t="s">
        <v>209</v>
      </c>
      <c r="C144" s="18"/>
      <c r="D144" s="19">
        <v>5.5</v>
      </c>
      <c r="E144" s="58"/>
      <c r="F144" s="20"/>
      <c r="G144" s="18"/>
      <c r="H144" s="25"/>
      <c r="I144" s="15">
        <v>144</v>
      </c>
      <c r="J144" s="15"/>
      <c r="K144" s="16"/>
      <c r="L144" s="59" t="s">
        <v>572</v>
      </c>
      <c r="M144">
        <v>2</v>
      </c>
    </row>
    <row r="145" spans="1:13">
      <c r="A145" s="17" t="s">
        <v>207</v>
      </c>
      <c r="B145" s="17" t="s">
        <v>458</v>
      </c>
      <c r="C145" s="18"/>
      <c r="D145" s="19">
        <v>1</v>
      </c>
      <c r="E145" s="58"/>
      <c r="F145" s="20"/>
      <c r="G145" s="18"/>
      <c r="H145" s="25"/>
      <c r="I145" s="15">
        <v>145</v>
      </c>
      <c r="J145" s="15"/>
      <c r="K145" s="16"/>
      <c r="L145" s="59" t="s">
        <v>572</v>
      </c>
      <c r="M145">
        <v>1</v>
      </c>
    </row>
    <row r="146" spans="1:13">
      <c r="A146" s="17" t="s">
        <v>207</v>
      </c>
      <c r="B146" s="17" t="s">
        <v>407</v>
      </c>
      <c r="C146" s="18"/>
      <c r="D146" s="19">
        <v>1</v>
      </c>
      <c r="E146" s="58"/>
      <c r="F146" s="20"/>
      <c r="G146" s="18"/>
      <c r="H146" s="25"/>
      <c r="I146" s="15">
        <v>146</v>
      </c>
      <c r="J146" s="15"/>
      <c r="K146" s="16"/>
      <c r="L146" s="59" t="s">
        <v>572</v>
      </c>
      <c r="M146">
        <v>1</v>
      </c>
    </row>
    <row r="147" spans="1:13">
      <c r="A147" s="17" t="s">
        <v>207</v>
      </c>
      <c r="B147" s="17" t="s">
        <v>359</v>
      </c>
      <c r="C147" s="18"/>
      <c r="D147" s="19">
        <v>1</v>
      </c>
      <c r="E147" s="58"/>
      <c r="F147" s="20"/>
      <c r="G147" s="18"/>
      <c r="H147" s="25"/>
      <c r="I147" s="15">
        <v>147</v>
      </c>
      <c r="J147" s="15"/>
      <c r="K147" s="16"/>
      <c r="L147" s="59" t="s">
        <v>573</v>
      </c>
      <c r="M147">
        <v>1</v>
      </c>
    </row>
    <row r="148" spans="1:13">
      <c r="A148" s="17" t="s">
        <v>207</v>
      </c>
      <c r="B148" s="17" t="s">
        <v>468</v>
      </c>
      <c r="C148" s="18"/>
      <c r="D148" s="19">
        <v>1</v>
      </c>
      <c r="E148" s="58"/>
      <c r="F148" s="20"/>
      <c r="G148" s="18"/>
      <c r="H148" s="25"/>
      <c r="I148" s="15">
        <v>148</v>
      </c>
      <c r="J148" s="15"/>
      <c r="K148" s="16"/>
      <c r="L148" s="59" t="s">
        <v>573</v>
      </c>
      <c r="M148">
        <v>1</v>
      </c>
    </row>
    <row r="149" spans="1:13">
      <c r="A149" s="17" t="s">
        <v>207</v>
      </c>
      <c r="B149" s="17" t="s">
        <v>373</v>
      </c>
      <c r="C149" s="18"/>
      <c r="D149" s="19">
        <v>1</v>
      </c>
      <c r="E149" s="58"/>
      <c r="F149" s="20"/>
      <c r="G149" s="18"/>
      <c r="H149" s="25"/>
      <c r="I149" s="15">
        <v>149</v>
      </c>
      <c r="J149" s="15"/>
      <c r="K149" s="16"/>
      <c r="L149" s="59" t="s">
        <v>573</v>
      </c>
      <c r="M149">
        <v>1</v>
      </c>
    </row>
    <row r="150" spans="1:13">
      <c r="A150" s="17" t="s">
        <v>208</v>
      </c>
      <c r="B150" s="17" t="s">
        <v>209</v>
      </c>
      <c r="C150" s="18"/>
      <c r="D150" s="19">
        <v>5.5</v>
      </c>
      <c r="E150" s="58"/>
      <c r="F150" s="20"/>
      <c r="G150" s="18"/>
      <c r="H150" s="25"/>
      <c r="I150" s="15">
        <v>150</v>
      </c>
      <c r="J150" s="15"/>
      <c r="K150" s="16"/>
      <c r="L150" s="59" t="s">
        <v>572</v>
      </c>
      <c r="M150">
        <v>2</v>
      </c>
    </row>
    <row r="151" spans="1:13">
      <c r="A151" s="17" t="s">
        <v>209</v>
      </c>
      <c r="B151" s="17" t="s">
        <v>208</v>
      </c>
      <c r="C151" s="18"/>
      <c r="D151" s="19">
        <v>1</v>
      </c>
      <c r="E151" s="58"/>
      <c r="F151" s="20"/>
      <c r="G151" s="18"/>
      <c r="H151" s="25"/>
      <c r="I151" s="15">
        <v>151</v>
      </c>
      <c r="J151" s="15"/>
      <c r="K151" s="16"/>
      <c r="L151" s="59" t="s">
        <v>573</v>
      </c>
      <c r="M151">
        <v>1</v>
      </c>
    </row>
    <row r="152" spans="1:13">
      <c r="A152" s="17" t="s">
        <v>210</v>
      </c>
      <c r="B152" s="17" t="s">
        <v>332</v>
      </c>
      <c r="C152" s="18"/>
      <c r="D152" s="19">
        <v>5.5</v>
      </c>
      <c r="E152" s="58"/>
      <c r="F152" s="20"/>
      <c r="G152" s="18"/>
      <c r="H152" s="25"/>
      <c r="I152" s="15">
        <v>152</v>
      </c>
      <c r="J152" s="15"/>
      <c r="K152" s="16"/>
      <c r="L152" s="59" t="s">
        <v>572</v>
      </c>
      <c r="M152">
        <v>2</v>
      </c>
    </row>
    <row r="153" spans="1:13">
      <c r="A153" s="17" t="s">
        <v>211</v>
      </c>
      <c r="B153" s="17" t="s">
        <v>210</v>
      </c>
      <c r="C153" s="18"/>
      <c r="D153" s="19">
        <v>5.5</v>
      </c>
      <c r="E153" s="58"/>
      <c r="F153" s="20"/>
      <c r="G153" s="18"/>
      <c r="H153" s="25"/>
      <c r="I153" s="15">
        <v>153</v>
      </c>
      <c r="J153" s="15"/>
      <c r="K153" s="16"/>
      <c r="L153" s="59" t="s">
        <v>572</v>
      </c>
      <c r="M153">
        <v>2</v>
      </c>
    </row>
    <row r="154" spans="1:13">
      <c r="A154" s="17" t="s">
        <v>210</v>
      </c>
      <c r="B154" s="17" t="s">
        <v>455</v>
      </c>
      <c r="C154" s="18"/>
      <c r="D154" s="19">
        <v>1</v>
      </c>
      <c r="E154" s="58"/>
      <c r="F154" s="20"/>
      <c r="G154" s="18"/>
      <c r="H154" s="25"/>
      <c r="I154" s="15">
        <v>154</v>
      </c>
      <c r="J154" s="15"/>
      <c r="K154" s="16"/>
      <c r="L154" s="59" t="s">
        <v>573</v>
      </c>
      <c r="M154">
        <v>1</v>
      </c>
    </row>
    <row r="155" spans="1:13">
      <c r="A155" s="17" t="s">
        <v>210</v>
      </c>
      <c r="B155" s="17" t="s">
        <v>211</v>
      </c>
      <c r="C155" s="18"/>
      <c r="D155" s="19">
        <v>1</v>
      </c>
      <c r="E155" s="58"/>
      <c r="F155" s="20"/>
      <c r="G155" s="18"/>
      <c r="H155" s="25"/>
      <c r="I155" s="15">
        <v>155</v>
      </c>
      <c r="J155" s="15"/>
      <c r="K155" s="16"/>
      <c r="L155" s="59" t="s">
        <v>573</v>
      </c>
      <c r="M155">
        <v>1</v>
      </c>
    </row>
    <row r="156" spans="1:13">
      <c r="A156" s="17" t="s">
        <v>210</v>
      </c>
      <c r="B156" s="17" t="s">
        <v>314</v>
      </c>
      <c r="C156" s="18"/>
      <c r="D156" s="19">
        <v>1</v>
      </c>
      <c r="E156" s="58"/>
      <c r="F156" s="20"/>
      <c r="G156" s="18"/>
      <c r="H156" s="25"/>
      <c r="I156" s="15">
        <v>156</v>
      </c>
      <c r="J156" s="15"/>
      <c r="K156" s="16"/>
      <c r="L156" s="59" t="s">
        <v>573</v>
      </c>
      <c r="M156">
        <v>1</v>
      </c>
    </row>
    <row r="157" spans="1:13">
      <c r="A157" s="17" t="s">
        <v>210</v>
      </c>
      <c r="B157" s="17" t="s">
        <v>351</v>
      </c>
      <c r="C157" s="18"/>
      <c r="D157" s="19">
        <v>1</v>
      </c>
      <c r="E157" s="58"/>
      <c r="F157" s="20"/>
      <c r="G157" s="18"/>
      <c r="H157" s="25"/>
      <c r="I157" s="15">
        <v>157</v>
      </c>
      <c r="J157" s="15"/>
      <c r="K157" s="16"/>
      <c r="L157" s="59" t="s">
        <v>573</v>
      </c>
      <c r="M157">
        <v>1</v>
      </c>
    </row>
    <row r="158" spans="1:13">
      <c r="A158" s="17" t="s">
        <v>210</v>
      </c>
      <c r="B158" s="17" t="s">
        <v>231</v>
      </c>
      <c r="C158" s="18"/>
      <c r="D158" s="19">
        <v>1</v>
      </c>
      <c r="E158" s="58"/>
      <c r="F158" s="20"/>
      <c r="G158" s="18"/>
      <c r="H158" s="25"/>
      <c r="I158" s="15">
        <v>158</v>
      </c>
      <c r="J158" s="15"/>
      <c r="K158" s="16"/>
      <c r="L158" s="59" t="s">
        <v>573</v>
      </c>
      <c r="M158">
        <v>1</v>
      </c>
    </row>
    <row r="159" spans="1:13">
      <c r="A159" s="17" t="s">
        <v>210</v>
      </c>
      <c r="B159" s="17" t="s">
        <v>550</v>
      </c>
      <c r="C159" s="18"/>
      <c r="D159" s="19">
        <v>1</v>
      </c>
      <c r="E159" s="58"/>
      <c r="F159" s="20"/>
      <c r="G159" s="18"/>
      <c r="H159" s="25"/>
      <c r="I159" s="15">
        <v>159</v>
      </c>
      <c r="J159" s="15"/>
      <c r="K159" s="16"/>
      <c r="L159" s="59" t="s">
        <v>573</v>
      </c>
      <c r="M159">
        <v>1</v>
      </c>
    </row>
    <row r="160" spans="1:13">
      <c r="A160" s="17" t="s">
        <v>210</v>
      </c>
      <c r="B160" s="17" t="s">
        <v>499</v>
      </c>
      <c r="C160" s="18"/>
      <c r="D160" s="19">
        <v>1</v>
      </c>
      <c r="E160" s="58"/>
      <c r="F160" s="20"/>
      <c r="G160" s="18"/>
      <c r="H160" s="25"/>
      <c r="I160" s="15">
        <v>160</v>
      </c>
      <c r="J160" s="15"/>
      <c r="K160" s="16"/>
      <c r="L160" s="59" t="s">
        <v>573</v>
      </c>
      <c r="M160">
        <v>1</v>
      </c>
    </row>
    <row r="161" spans="1:13">
      <c r="A161" s="17" t="s">
        <v>210</v>
      </c>
      <c r="B161" s="17" t="s">
        <v>560</v>
      </c>
      <c r="C161" s="18"/>
      <c r="D161" s="19">
        <v>1</v>
      </c>
      <c r="E161" s="58"/>
      <c r="F161" s="20"/>
      <c r="G161" s="18"/>
      <c r="H161" s="25"/>
      <c r="I161" s="15">
        <v>161</v>
      </c>
      <c r="J161" s="15"/>
      <c r="K161" s="16"/>
      <c r="L161" s="59" t="s">
        <v>573</v>
      </c>
      <c r="M161">
        <v>1</v>
      </c>
    </row>
    <row r="162" spans="1:13">
      <c r="A162" s="17" t="s">
        <v>210</v>
      </c>
      <c r="B162" s="17" t="s">
        <v>484</v>
      </c>
      <c r="C162" s="18"/>
      <c r="D162" s="19">
        <v>1</v>
      </c>
      <c r="E162" s="58"/>
      <c r="F162" s="20"/>
      <c r="G162" s="18"/>
      <c r="H162" s="25"/>
      <c r="I162" s="15">
        <v>162</v>
      </c>
      <c r="J162" s="15"/>
      <c r="K162" s="16"/>
      <c r="L162" s="59" t="s">
        <v>573</v>
      </c>
      <c r="M162">
        <v>1</v>
      </c>
    </row>
    <row r="163" spans="1:13">
      <c r="A163" s="17" t="s">
        <v>211</v>
      </c>
      <c r="B163" s="17" t="s">
        <v>332</v>
      </c>
      <c r="C163" s="18"/>
      <c r="D163" s="19">
        <v>1</v>
      </c>
      <c r="E163" s="58"/>
      <c r="F163" s="20"/>
      <c r="G163" s="18"/>
      <c r="H163" s="25"/>
      <c r="I163" s="15">
        <v>163</v>
      </c>
      <c r="J163" s="15"/>
      <c r="K163" s="16"/>
      <c r="L163" s="59" t="s">
        <v>572</v>
      </c>
      <c r="M163">
        <v>1</v>
      </c>
    </row>
    <row r="164" spans="1:13">
      <c r="A164" s="17" t="s">
        <v>212</v>
      </c>
      <c r="B164" s="17" t="s">
        <v>326</v>
      </c>
      <c r="C164" s="18"/>
      <c r="D164" s="19">
        <v>5.5</v>
      </c>
      <c r="E164" s="58"/>
      <c r="F164" s="20"/>
      <c r="G164" s="18"/>
      <c r="H164" s="25"/>
      <c r="I164" s="15">
        <v>164</v>
      </c>
      <c r="J164" s="15"/>
      <c r="K164" s="16"/>
      <c r="L164" s="59" t="s">
        <v>572</v>
      </c>
      <c r="M164">
        <v>2</v>
      </c>
    </row>
    <row r="165" spans="1:13">
      <c r="A165" s="17" t="s">
        <v>212</v>
      </c>
      <c r="B165" s="17" t="s">
        <v>313</v>
      </c>
      <c r="C165" s="18"/>
      <c r="D165" s="19">
        <v>1</v>
      </c>
      <c r="E165" s="58"/>
      <c r="F165" s="20"/>
      <c r="G165" s="18"/>
      <c r="H165" s="25"/>
      <c r="I165" s="15">
        <v>165</v>
      </c>
      <c r="J165" s="15"/>
      <c r="K165" s="16"/>
      <c r="L165" s="59" t="s">
        <v>572</v>
      </c>
      <c r="M165">
        <v>1</v>
      </c>
    </row>
    <row r="166" spans="1:13">
      <c r="A166" s="17" t="s">
        <v>212</v>
      </c>
      <c r="B166" s="17" t="s">
        <v>451</v>
      </c>
      <c r="C166" s="18"/>
      <c r="D166" s="19">
        <v>1</v>
      </c>
      <c r="E166" s="58"/>
      <c r="F166" s="20"/>
      <c r="G166" s="18"/>
      <c r="H166" s="25"/>
      <c r="I166" s="15">
        <v>166</v>
      </c>
      <c r="J166" s="15"/>
      <c r="K166" s="16"/>
      <c r="L166" s="59" t="s">
        <v>573</v>
      </c>
      <c r="M166">
        <v>1</v>
      </c>
    </row>
    <row r="167" spans="1:13">
      <c r="A167" s="17" t="s">
        <v>212</v>
      </c>
      <c r="B167" s="17" t="s">
        <v>442</v>
      </c>
      <c r="C167" s="18"/>
      <c r="D167" s="19">
        <v>1</v>
      </c>
      <c r="E167" s="58"/>
      <c r="F167" s="20"/>
      <c r="G167" s="18"/>
      <c r="H167" s="25"/>
      <c r="I167" s="15">
        <v>167</v>
      </c>
      <c r="J167" s="15"/>
      <c r="K167" s="16"/>
      <c r="L167" s="59" t="s">
        <v>573</v>
      </c>
      <c r="M167">
        <v>1</v>
      </c>
    </row>
    <row r="168" spans="1:13">
      <c r="A168" s="17" t="s">
        <v>213</v>
      </c>
      <c r="B168" s="17" t="s">
        <v>212</v>
      </c>
      <c r="C168" s="18"/>
      <c r="D168" s="19">
        <v>1</v>
      </c>
      <c r="E168" s="58"/>
      <c r="F168" s="20"/>
      <c r="G168" s="18"/>
      <c r="H168" s="25"/>
      <c r="I168" s="15">
        <v>168</v>
      </c>
      <c r="J168" s="15"/>
      <c r="K168" s="16"/>
      <c r="L168" s="59" t="s">
        <v>573</v>
      </c>
      <c r="M168">
        <v>1</v>
      </c>
    </row>
    <row r="169" spans="1:13">
      <c r="A169" s="17" t="s">
        <v>214</v>
      </c>
      <c r="B169" s="17" t="s">
        <v>215</v>
      </c>
      <c r="C169" s="18"/>
      <c r="D169" s="19">
        <v>1</v>
      </c>
      <c r="E169" s="58"/>
      <c r="F169" s="20"/>
      <c r="G169" s="18"/>
      <c r="H169" s="25"/>
      <c r="I169" s="15">
        <v>169</v>
      </c>
      <c r="J169" s="15"/>
      <c r="K169" s="16"/>
      <c r="L169" s="59" t="s">
        <v>573</v>
      </c>
      <c r="M169">
        <v>1</v>
      </c>
    </row>
    <row r="170" spans="1:13">
      <c r="A170" s="17" t="s">
        <v>214</v>
      </c>
      <c r="B170" s="17" t="s">
        <v>171</v>
      </c>
      <c r="C170" s="18"/>
      <c r="D170" s="19">
        <v>1</v>
      </c>
      <c r="E170" s="58"/>
      <c r="F170" s="20"/>
      <c r="G170" s="18"/>
      <c r="H170" s="25"/>
      <c r="I170" s="15">
        <v>170</v>
      </c>
      <c r="J170" s="15"/>
      <c r="K170" s="16"/>
      <c r="L170" s="59" t="s">
        <v>573</v>
      </c>
      <c r="M170">
        <v>1</v>
      </c>
    </row>
    <row r="171" spans="1:13">
      <c r="A171" s="17" t="s">
        <v>215</v>
      </c>
      <c r="B171" s="17" t="s">
        <v>214</v>
      </c>
      <c r="C171" s="18"/>
      <c r="D171" s="19">
        <v>1</v>
      </c>
      <c r="E171" s="58"/>
      <c r="F171" s="20"/>
      <c r="G171" s="18"/>
      <c r="H171" s="25"/>
      <c r="I171" s="15">
        <v>171</v>
      </c>
      <c r="J171" s="15"/>
      <c r="K171" s="16"/>
      <c r="L171" s="59" t="s">
        <v>573</v>
      </c>
      <c r="M171">
        <v>1</v>
      </c>
    </row>
    <row r="172" spans="1:13">
      <c r="A172" s="17" t="s">
        <v>216</v>
      </c>
      <c r="B172" s="17" t="s">
        <v>563</v>
      </c>
      <c r="C172" s="18"/>
      <c r="D172" s="19">
        <v>1</v>
      </c>
      <c r="E172" s="58"/>
      <c r="F172" s="20"/>
      <c r="G172" s="18"/>
      <c r="H172" s="25"/>
      <c r="I172" s="15">
        <v>172</v>
      </c>
      <c r="J172" s="15"/>
      <c r="K172" s="16"/>
      <c r="L172" s="59" t="s">
        <v>573</v>
      </c>
      <c r="M172">
        <v>1</v>
      </c>
    </row>
    <row r="173" spans="1:13">
      <c r="A173" s="17" t="s">
        <v>187</v>
      </c>
      <c r="B173" s="17" t="s">
        <v>497</v>
      </c>
      <c r="C173" s="18"/>
      <c r="D173" s="19">
        <v>1</v>
      </c>
      <c r="E173" s="58"/>
      <c r="F173" s="20"/>
      <c r="G173" s="18"/>
      <c r="H173" s="25"/>
      <c r="I173" s="15">
        <v>173</v>
      </c>
      <c r="J173" s="15"/>
      <c r="K173" s="16"/>
      <c r="L173" s="59" t="s">
        <v>573</v>
      </c>
      <c r="M173">
        <v>1</v>
      </c>
    </row>
    <row r="174" spans="1:13">
      <c r="A174" s="17" t="s">
        <v>187</v>
      </c>
      <c r="B174" s="17" t="s">
        <v>468</v>
      </c>
      <c r="C174" s="18"/>
      <c r="D174" s="19">
        <v>1</v>
      </c>
      <c r="E174" s="58"/>
      <c r="F174" s="20"/>
      <c r="G174" s="18"/>
      <c r="H174" s="25"/>
      <c r="I174" s="15">
        <v>174</v>
      </c>
      <c r="J174" s="15"/>
      <c r="K174" s="16"/>
      <c r="L174" s="59" t="s">
        <v>573</v>
      </c>
      <c r="M174">
        <v>1</v>
      </c>
    </row>
    <row r="175" spans="1:13">
      <c r="A175" s="17" t="s">
        <v>187</v>
      </c>
      <c r="B175" s="17" t="s">
        <v>513</v>
      </c>
      <c r="C175" s="18"/>
      <c r="D175" s="19">
        <v>1</v>
      </c>
      <c r="E175" s="58"/>
      <c r="F175" s="20"/>
      <c r="G175" s="18"/>
      <c r="H175" s="25"/>
      <c r="I175" s="15">
        <v>175</v>
      </c>
      <c r="J175" s="15"/>
      <c r="K175" s="16"/>
      <c r="L175" s="59" t="s">
        <v>573</v>
      </c>
      <c r="M175">
        <v>1</v>
      </c>
    </row>
    <row r="176" spans="1:13">
      <c r="A176" s="17" t="s">
        <v>187</v>
      </c>
      <c r="B176" s="17" t="s">
        <v>217</v>
      </c>
      <c r="C176" s="18"/>
      <c r="D176" s="19">
        <v>1</v>
      </c>
      <c r="E176" s="58"/>
      <c r="F176" s="20"/>
      <c r="G176" s="18"/>
      <c r="H176" s="25"/>
      <c r="I176" s="15">
        <v>176</v>
      </c>
      <c r="J176" s="15"/>
      <c r="K176" s="16"/>
      <c r="L176" s="59" t="s">
        <v>573</v>
      </c>
      <c r="M176">
        <v>1</v>
      </c>
    </row>
    <row r="177" spans="1:13">
      <c r="A177" s="17" t="s">
        <v>217</v>
      </c>
      <c r="B177" s="17" t="s">
        <v>187</v>
      </c>
      <c r="C177" s="18"/>
      <c r="D177" s="19">
        <v>1</v>
      </c>
      <c r="E177" s="58"/>
      <c r="F177" s="20"/>
      <c r="G177" s="18"/>
      <c r="H177" s="25"/>
      <c r="I177" s="15">
        <v>177</v>
      </c>
      <c r="J177" s="15"/>
      <c r="K177" s="16"/>
      <c r="L177" s="59" t="s">
        <v>573</v>
      </c>
      <c r="M177">
        <v>1</v>
      </c>
    </row>
    <row r="178" spans="1:13">
      <c r="A178" s="17" t="s">
        <v>218</v>
      </c>
      <c r="B178" s="17" t="s">
        <v>560</v>
      </c>
      <c r="C178" s="18"/>
      <c r="D178" s="19">
        <v>5.5</v>
      </c>
      <c r="E178" s="58"/>
      <c r="F178" s="20"/>
      <c r="G178" s="18"/>
      <c r="H178" s="25"/>
      <c r="I178" s="15">
        <v>178</v>
      </c>
      <c r="J178" s="15"/>
      <c r="K178" s="16"/>
      <c r="L178" s="59" t="s">
        <v>572</v>
      </c>
      <c r="M178">
        <v>2</v>
      </c>
    </row>
    <row r="179" spans="1:13">
      <c r="A179" s="17" t="s">
        <v>219</v>
      </c>
      <c r="B179" s="17" t="s">
        <v>560</v>
      </c>
      <c r="C179" s="18"/>
      <c r="D179" s="19">
        <v>5.5</v>
      </c>
      <c r="E179" s="58"/>
      <c r="F179" s="20"/>
      <c r="G179" s="18"/>
      <c r="H179" s="25"/>
      <c r="I179" s="15">
        <v>179</v>
      </c>
      <c r="J179" s="15"/>
      <c r="K179" s="16"/>
      <c r="L179" s="59" t="s">
        <v>572</v>
      </c>
      <c r="M179">
        <v>2</v>
      </c>
    </row>
    <row r="180" spans="1:13">
      <c r="A180" s="17" t="s">
        <v>220</v>
      </c>
      <c r="B180" s="17" t="s">
        <v>219</v>
      </c>
      <c r="C180" s="18"/>
      <c r="D180" s="19">
        <v>1</v>
      </c>
      <c r="E180" s="58"/>
      <c r="F180" s="20"/>
      <c r="G180" s="18"/>
      <c r="H180" s="25"/>
      <c r="I180" s="15">
        <v>180</v>
      </c>
      <c r="J180" s="15"/>
      <c r="K180" s="16"/>
      <c r="L180" s="59" t="s">
        <v>573</v>
      </c>
      <c r="M180">
        <v>1</v>
      </c>
    </row>
    <row r="181" spans="1:13">
      <c r="A181" s="17" t="s">
        <v>221</v>
      </c>
      <c r="B181" s="17" t="s">
        <v>549</v>
      </c>
      <c r="C181" s="18"/>
      <c r="D181" s="19">
        <v>1</v>
      </c>
      <c r="E181" s="58"/>
      <c r="F181" s="20"/>
      <c r="G181" s="18"/>
      <c r="H181" s="25"/>
      <c r="I181" s="15">
        <v>181</v>
      </c>
      <c r="J181" s="15"/>
      <c r="K181" s="16"/>
      <c r="L181" s="59" t="s">
        <v>573</v>
      </c>
      <c r="M181">
        <v>1</v>
      </c>
    </row>
    <row r="182" spans="1:13">
      <c r="A182" s="17" t="s">
        <v>221</v>
      </c>
      <c r="B182" s="17" t="s">
        <v>544</v>
      </c>
      <c r="C182" s="18"/>
      <c r="D182" s="19">
        <v>1</v>
      </c>
      <c r="E182" s="58"/>
      <c r="F182" s="20"/>
      <c r="G182" s="18"/>
      <c r="H182" s="25"/>
      <c r="I182" s="15">
        <v>182</v>
      </c>
      <c r="J182" s="15"/>
      <c r="K182" s="16"/>
      <c r="L182" s="59" t="s">
        <v>573</v>
      </c>
      <c r="M182">
        <v>1</v>
      </c>
    </row>
    <row r="183" spans="1:13">
      <c r="A183" s="17" t="s">
        <v>222</v>
      </c>
      <c r="B183" s="17" t="s">
        <v>515</v>
      </c>
      <c r="C183" s="18"/>
      <c r="D183" s="19">
        <v>1</v>
      </c>
      <c r="E183" s="58"/>
      <c r="F183" s="20"/>
      <c r="G183" s="18"/>
      <c r="H183" s="25"/>
      <c r="I183" s="15">
        <v>183</v>
      </c>
      <c r="J183" s="15"/>
      <c r="K183" s="16"/>
      <c r="L183" s="59" t="s">
        <v>573</v>
      </c>
      <c r="M183">
        <v>1</v>
      </c>
    </row>
    <row r="184" spans="1:13">
      <c r="A184" s="17" t="s">
        <v>223</v>
      </c>
      <c r="B184" s="17" t="s">
        <v>267</v>
      </c>
      <c r="C184" s="18"/>
      <c r="D184" s="19">
        <v>1</v>
      </c>
      <c r="E184" s="58"/>
      <c r="F184" s="20"/>
      <c r="G184" s="18"/>
      <c r="H184" s="25"/>
      <c r="I184" s="15">
        <v>184</v>
      </c>
      <c r="J184" s="15"/>
      <c r="K184" s="16"/>
      <c r="L184" s="59" t="s">
        <v>572</v>
      </c>
      <c r="M184">
        <v>1</v>
      </c>
    </row>
    <row r="185" spans="1:13">
      <c r="A185" s="17" t="s">
        <v>223</v>
      </c>
      <c r="B185" s="17" t="s">
        <v>314</v>
      </c>
      <c r="C185" s="18"/>
      <c r="D185" s="19">
        <v>1</v>
      </c>
      <c r="E185" s="58"/>
      <c r="F185" s="20"/>
      <c r="G185" s="18"/>
      <c r="H185" s="25"/>
      <c r="I185" s="15">
        <v>185</v>
      </c>
      <c r="J185" s="15"/>
      <c r="K185" s="16"/>
      <c r="L185" s="59" t="s">
        <v>573</v>
      </c>
      <c r="M185">
        <v>1</v>
      </c>
    </row>
    <row r="186" spans="1:13">
      <c r="A186" s="17" t="s">
        <v>223</v>
      </c>
      <c r="B186" s="17" t="s">
        <v>513</v>
      </c>
      <c r="C186" s="18"/>
      <c r="D186" s="19">
        <v>1</v>
      </c>
      <c r="E186" s="58"/>
      <c r="F186" s="20"/>
      <c r="G186" s="18"/>
      <c r="H186" s="25"/>
      <c r="I186" s="15">
        <v>186</v>
      </c>
      <c r="J186" s="15"/>
      <c r="K186" s="16"/>
      <c r="L186" s="59" t="s">
        <v>573</v>
      </c>
      <c r="M186">
        <v>1</v>
      </c>
    </row>
    <row r="187" spans="1:13">
      <c r="A187" s="17" t="s">
        <v>224</v>
      </c>
      <c r="B187" s="17" t="s">
        <v>473</v>
      </c>
      <c r="C187" s="18"/>
      <c r="D187" s="19">
        <v>1</v>
      </c>
      <c r="E187" s="58"/>
      <c r="F187" s="20"/>
      <c r="G187" s="18"/>
      <c r="H187" s="25"/>
      <c r="I187" s="15">
        <v>187</v>
      </c>
      <c r="J187" s="15"/>
      <c r="K187" s="16"/>
      <c r="L187" s="59" t="s">
        <v>572</v>
      </c>
      <c r="M187">
        <v>1</v>
      </c>
    </row>
    <row r="188" spans="1:13">
      <c r="A188" s="17" t="s">
        <v>224</v>
      </c>
      <c r="B188" s="17" t="s">
        <v>496</v>
      </c>
      <c r="C188" s="18"/>
      <c r="D188" s="19">
        <v>5.5</v>
      </c>
      <c r="E188" s="58"/>
      <c r="F188" s="20"/>
      <c r="G188" s="18"/>
      <c r="H188" s="25"/>
      <c r="I188" s="15">
        <v>188</v>
      </c>
      <c r="J188" s="15"/>
      <c r="K188" s="16"/>
      <c r="L188" s="59" t="s">
        <v>572</v>
      </c>
      <c r="M188">
        <v>2</v>
      </c>
    </row>
    <row r="189" spans="1:13">
      <c r="A189" s="17" t="s">
        <v>224</v>
      </c>
      <c r="B189" s="17" t="s">
        <v>486</v>
      </c>
      <c r="C189" s="18"/>
      <c r="D189" s="19">
        <v>1</v>
      </c>
      <c r="E189" s="58"/>
      <c r="F189" s="20"/>
      <c r="G189" s="18"/>
      <c r="H189" s="25"/>
      <c r="I189" s="15">
        <v>189</v>
      </c>
      <c r="J189" s="15"/>
      <c r="K189" s="16"/>
      <c r="L189" s="59" t="s">
        <v>573</v>
      </c>
      <c r="M189">
        <v>1</v>
      </c>
    </row>
    <row r="190" spans="1:13">
      <c r="A190" s="17" t="s">
        <v>224</v>
      </c>
      <c r="B190" s="17" t="s">
        <v>468</v>
      </c>
      <c r="C190" s="18"/>
      <c r="D190" s="19">
        <v>1</v>
      </c>
      <c r="E190" s="58"/>
      <c r="F190" s="20"/>
      <c r="G190" s="18"/>
      <c r="H190" s="25"/>
      <c r="I190" s="15">
        <v>190</v>
      </c>
      <c r="J190" s="15"/>
      <c r="K190" s="16"/>
      <c r="L190" s="59" t="s">
        <v>573</v>
      </c>
      <c r="M190">
        <v>1</v>
      </c>
    </row>
    <row r="191" spans="1:13">
      <c r="A191" s="17" t="s">
        <v>225</v>
      </c>
      <c r="B191" s="17" t="s">
        <v>267</v>
      </c>
      <c r="C191" s="18"/>
      <c r="D191" s="19">
        <v>1</v>
      </c>
      <c r="E191" s="58"/>
      <c r="F191" s="20"/>
      <c r="G191" s="18"/>
      <c r="H191" s="25"/>
      <c r="I191" s="15">
        <v>191</v>
      </c>
      <c r="J191" s="15"/>
      <c r="K191" s="16"/>
      <c r="L191" s="59" t="s">
        <v>572</v>
      </c>
      <c r="M191">
        <v>1</v>
      </c>
    </row>
    <row r="192" spans="1:13">
      <c r="A192" s="17" t="s">
        <v>225</v>
      </c>
      <c r="B192" s="17" t="s">
        <v>517</v>
      </c>
      <c r="C192" s="18"/>
      <c r="D192" s="19">
        <v>1</v>
      </c>
      <c r="E192" s="58"/>
      <c r="F192" s="20"/>
      <c r="G192" s="18"/>
      <c r="H192" s="25"/>
      <c r="I192" s="15">
        <v>192</v>
      </c>
      <c r="J192" s="15"/>
      <c r="K192" s="16"/>
      <c r="L192" s="59" t="s">
        <v>573</v>
      </c>
      <c r="M192">
        <v>1</v>
      </c>
    </row>
    <row r="193" spans="1:13">
      <c r="A193" s="17" t="s">
        <v>225</v>
      </c>
      <c r="B193" s="17" t="s">
        <v>416</v>
      </c>
      <c r="C193" s="18"/>
      <c r="D193" s="19">
        <v>1</v>
      </c>
      <c r="E193" s="58"/>
      <c r="F193" s="20"/>
      <c r="G193" s="18"/>
      <c r="H193" s="25"/>
      <c r="I193" s="15">
        <v>193</v>
      </c>
      <c r="J193" s="15"/>
      <c r="K193" s="16"/>
      <c r="L193" s="59" t="s">
        <v>573</v>
      </c>
      <c r="M193">
        <v>1</v>
      </c>
    </row>
    <row r="194" spans="1:13">
      <c r="A194" s="17" t="s">
        <v>225</v>
      </c>
      <c r="B194" s="17" t="s">
        <v>452</v>
      </c>
      <c r="C194" s="18"/>
      <c r="D194" s="19">
        <v>1</v>
      </c>
      <c r="E194" s="58"/>
      <c r="F194" s="20"/>
      <c r="G194" s="18"/>
      <c r="H194" s="25"/>
      <c r="I194" s="15">
        <v>194</v>
      </c>
      <c r="J194" s="15"/>
      <c r="K194" s="16"/>
      <c r="L194" s="59" t="s">
        <v>573</v>
      </c>
      <c r="M194">
        <v>1</v>
      </c>
    </row>
    <row r="195" spans="1:13">
      <c r="A195" s="17" t="s">
        <v>225</v>
      </c>
      <c r="B195" s="17" t="s">
        <v>270</v>
      </c>
      <c r="C195" s="18"/>
      <c r="D195" s="19">
        <v>1</v>
      </c>
      <c r="E195" s="58"/>
      <c r="F195" s="20"/>
      <c r="G195" s="18"/>
      <c r="H195" s="25"/>
      <c r="I195" s="15">
        <v>195</v>
      </c>
      <c r="J195" s="15"/>
      <c r="K195" s="16"/>
      <c r="L195" s="59" t="s">
        <v>573</v>
      </c>
      <c r="M195">
        <v>1</v>
      </c>
    </row>
    <row r="196" spans="1:13">
      <c r="A196" s="17" t="s">
        <v>225</v>
      </c>
      <c r="B196" s="17" t="s">
        <v>326</v>
      </c>
      <c r="C196" s="18"/>
      <c r="D196" s="19">
        <v>1</v>
      </c>
      <c r="E196" s="58"/>
      <c r="F196" s="20"/>
      <c r="G196" s="18"/>
      <c r="H196" s="25"/>
      <c r="I196" s="15">
        <v>196</v>
      </c>
      <c r="J196" s="15"/>
      <c r="K196" s="16"/>
      <c r="L196" s="59" t="s">
        <v>573</v>
      </c>
      <c r="M196">
        <v>1</v>
      </c>
    </row>
    <row r="197" spans="1:13">
      <c r="A197" s="17" t="s">
        <v>209</v>
      </c>
      <c r="B197" s="17" t="s">
        <v>226</v>
      </c>
      <c r="C197" s="18"/>
      <c r="D197" s="19">
        <v>1</v>
      </c>
      <c r="E197" s="58"/>
      <c r="F197" s="20"/>
      <c r="G197" s="18"/>
      <c r="H197" s="25"/>
      <c r="I197" s="15">
        <v>197</v>
      </c>
      <c r="J197" s="15"/>
      <c r="K197" s="16"/>
      <c r="L197" s="59" t="s">
        <v>573</v>
      </c>
      <c r="M197">
        <v>1</v>
      </c>
    </row>
    <row r="198" spans="1:13">
      <c r="A198" s="17" t="s">
        <v>226</v>
      </c>
      <c r="B198" s="17" t="s">
        <v>209</v>
      </c>
      <c r="C198" s="18"/>
      <c r="D198" s="19">
        <v>1</v>
      </c>
      <c r="E198" s="58"/>
      <c r="F198" s="20"/>
      <c r="G198" s="18"/>
      <c r="H198" s="25"/>
      <c r="I198" s="15">
        <v>198</v>
      </c>
      <c r="J198" s="15"/>
      <c r="K198" s="16"/>
      <c r="L198" s="59" t="s">
        <v>573</v>
      </c>
      <c r="M198">
        <v>1</v>
      </c>
    </row>
    <row r="199" spans="1:13">
      <c r="A199" s="17" t="s">
        <v>227</v>
      </c>
      <c r="B199" s="17" t="s">
        <v>226</v>
      </c>
      <c r="C199" s="18"/>
      <c r="D199" s="19">
        <v>5.5</v>
      </c>
      <c r="E199" s="58"/>
      <c r="F199" s="20"/>
      <c r="G199" s="18"/>
      <c r="H199" s="25"/>
      <c r="I199" s="15">
        <v>199</v>
      </c>
      <c r="J199" s="15"/>
      <c r="K199" s="16"/>
      <c r="L199" s="59" t="s">
        <v>572</v>
      </c>
      <c r="M199">
        <v>2</v>
      </c>
    </row>
    <row r="200" spans="1:13">
      <c r="A200" s="17" t="s">
        <v>226</v>
      </c>
      <c r="B200" s="17" t="s">
        <v>227</v>
      </c>
      <c r="C200" s="18"/>
      <c r="D200" s="19">
        <v>1</v>
      </c>
      <c r="E200" s="58"/>
      <c r="F200" s="20"/>
      <c r="G200" s="18"/>
      <c r="H200" s="25"/>
      <c r="I200" s="15">
        <v>200</v>
      </c>
      <c r="J200" s="15"/>
      <c r="K200" s="16"/>
      <c r="L200" s="59" t="s">
        <v>573</v>
      </c>
      <c r="M200">
        <v>1</v>
      </c>
    </row>
    <row r="201" spans="1:13">
      <c r="A201" s="17" t="s">
        <v>226</v>
      </c>
      <c r="B201" s="17" t="s">
        <v>215</v>
      </c>
      <c r="C201" s="18"/>
      <c r="D201" s="19">
        <v>1</v>
      </c>
      <c r="E201" s="58"/>
      <c r="F201" s="20"/>
      <c r="G201" s="18"/>
      <c r="H201" s="25"/>
      <c r="I201" s="15">
        <v>201</v>
      </c>
      <c r="J201" s="15"/>
      <c r="K201" s="16"/>
      <c r="L201" s="59" t="s">
        <v>573</v>
      </c>
      <c r="M201">
        <v>1</v>
      </c>
    </row>
    <row r="202" spans="1:13">
      <c r="A202" s="17" t="s">
        <v>226</v>
      </c>
      <c r="B202" s="17" t="s">
        <v>448</v>
      </c>
      <c r="C202" s="18"/>
      <c r="D202" s="19">
        <v>1</v>
      </c>
      <c r="E202" s="58"/>
      <c r="F202" s="20"/>
      <c r="G202" s="18"/>
      <c r="H202" s="25"/>
      <c r="I202" s="15">
        <v>202</v>
      </c>
      <c r="J202" s="15"/>
      <c r="K202" s="16"/>
      <c r="L202" s="59" t="s">
        <v>573</v>
      </c>
      <c r="M202">
        <v>1</v>
      </c>
    </row>
    <row r="203" spans="1:13">
      <c r="A203" s="17" t="s">
        <v>228</v>
      </c>
      <c r="B203" s="17" t="s">
        <v>519</v>
      </c>
      <c r="C203" s="18"/>
      <c r="D203" s="19">
        <v>1</v>
      </c>
      <c r="E203" s="58"/>
      <c r="F203" s="20"/>
      <c r="G203" s="18"/>
      <c r="H203" s="25"/>
      <c r="I203" s="15">
        <v>203</v>
      </c>
      <c r="J203" s="15"/>
      <c r="K203" s="16"/>
      <c r="L203" s="59" t="s">
        <v>572</v>
      </c>
      <c r="M203">
        <v>1</v>
      </c>
    </row>
    <row r="204" spans="1:13">
      <c r="A204" s="17" t="s">
        <v>228</v>
      </c>
      <c r="B204" s="17" t="s">
        <v>531</v>
      </c>
      <c r="C204" s="18"/>
      <c r="D204" s="19">
        <v>1</v>
      </c>
      <c r="E204" s="58"/>
      <c r="F204" s="20"/>
      <c r="G204" s="18"/>
      <c r="H204" s="25"/>
      <c r="I204" s="15">
        <v>204</v>
      </c>
      <c r="J204" s="15"/>
      <c r="K204" s="16"/>
      <c r="L204" s="59" t="s">
        <v>573</v>
      </c>
      <c r="M204">
        <v>1</v>
      </c>
    </row>
    <row r="205" spans="1:13">
      <c r="A205" s="17" t="s">
        <v>228</v>
      </c>
      <c r="B205" s="17" t="s">
        <v>282</v>
      </c>
      <c r="C205" s="18"/>
      <c r="D205" s="19">
        <v>1</v>
      </c>
      <c r="E205" s="58"/>
      <c r="F205" s="20"/>
      <c r="G205" s="18"/>
      <c r="H205" s="25"/>
      <c r="I205" s="15">
        <v>205</v>
      </c>
      <c r="J205" s="15"/>
      <c r="K205" s="16"/>
      <c r="L205" s="59" t="s">
        <v>573</v>
      </c>
      <c r="M205">
        <v>1</v>
      </c>
    </row>
    <row r="206" spans="1:13">
      <c r="A206" s="17" t="s">
        <v>228</v>
      </c>
      <c r="B206" s="17" t="s">
        <v>291</v>
      </c>
      <c r="C206" s="18"/>
      <c r="D206" s="19">
        <v>1</v>
      </c>
      <c r="E206" s="58"/>
      <c r="F206" s="20"/>
      <c r="G206" s="18"/>
      <c r="H206" s="25"/>
      <c r="I206" s="15">
        <v>206</v>
      </c>
      <c r="J206" s="15"/>
      <c r="K206" s="16"/>
      <c r="L206" s="59" t="s">
        <v>573</v>
      </c>
      <c r="M206">
        <v>1</v>
      </c>
    </row>
    <row r="207" spans="1:13">
      <c r="A207" s="17" t="s">
        <v>229</v>
      </c>
      <c r="B207" s="17" t="s">
        <v>549</v>
      </c>
      <c r="C207" s="18"/>
      <c r="D207" s="19">
        <v>1</v>
      </c>
      <c r="E207" s="58"/>
      <c r="F207" s="20"/>
      <c r="G207" s="18"/>
      <c r="H207" s="25"/>
      <c r="I207" s="15">
        <v>207</v>
      </c>
      <c r="J207" s="15"/>
      <c r="K207" s="16"/>
      <c r="L207" s="59" t="s">
        <v>573</v>
      </c>
      <c r="M207">
        <v>1</v>
      </c>
    </row>
    <row r="208" spans="1:13">
      <c r="A208" s="17" t="s">
        <v>230</v>
      </c>
      <c r="B208" s="17" t="s">
        <v>519</v>
      </c>
      <c r="C208" s="18"/>
      <c r="D208" s="19">
        <v>5.5</v>
      </c>
      <c r="E208" s="58"/>
      <c r="F208" s="20"/>
      <c r="G208" s="18"/>
      <c r="H208" s="25"/>
      <c r="I208" s="15">
        <v>208</v>
      </c>
      <c r="J208" s="15"/>
      <c r="K208" s="16"/>
      <c r="L208" s="59" t="s">
        <v>572</v>
      </c>
      <c r="M208">
        <v>2</v>
      </c>
    </row>
    <row r="209" spans="1:13">
      <c r="A209" s="17" t="s">
        <v>231</v>
      </c>
      <c r="B209" s="17" t="s">
        <v>230</v>
      </c>
      <c r="C209" s="18"/>
      <c r="D209" s="19">
        <v>1</v>
      </c>
      <c r="E209" s="58"/>
      <c r="F209" s="20"/>
      <c r="G209" s="18"/>
      <c r="H209" s="25"/>
      <c r="I209" s="15">
        <v>209</v>
      </c>
      <c r="J209" s="15"/>
      <c r="K209" s="16"/>
      <c r="L209" s="59" t="s">
        <v>573</v>
      </c>
      <c r="M209">
        <v>1</v>
      </c>
    </row>
    <row r="210" spans="1:13">
      <c r="A210" s="17" t="s">
        <v>230</v>
      </c>
      <c r="B210" s="17" t="s">
        <v>496</v>
      </c>
      <c r="C210" s="18"/>
      <c r="D210" s="19">
        <v>1</v>
      </c>
      <c r="E210" s="58"/>
      <c r="F210" s="20"/>
      <c r="G210" s="18"/>
      <c r="H210" s="25"/>
      <c r="I210" s="15">
        <v>210</v>
      </c>
      <c r="J210" s="15"/>
      <c r="K210" s="16"/>
      <c r="L210" s="59" t="s">
        <v>573</v>
      </c>
      <c r="M210">
        <v>1</v>
      </c>
    </row>
    <row r="211" spans="1:13">
      <c r="A211" s="17" t="s">
        <v>230</v>
      </c>
      <c r="B211" s="17" t="s">
        <v>312</v>
      </c>
      <c r="C211" s="18"/>
      <c r="D211" s="19">
        <v>1</v>
      </c>
      <c r="E211" s="58"/>
      <c r="F211" s="20"/>
      <c r="G211" s="18"/>
      <c r="H211" s="25"/>
      <c r="I211" s="15">
        <v>211</v>
      </c>
      <c r="J211" s="15"/>
      <c r="K211" s="16"/>
      <c r="L211" s="59" t="s">
        <v>573</v>
      </c>
      <c r="M211">
        <v>1</v>
      </c>
    </row>
    <row r="212" spans="1:13">
      <c r="A212" s="17" t="s">
        <v>230</v>
      </c>
      <c r="B212" s="17" t="s">
        <v>231</v>
      </c>
      <c r="C212" s="18"/>
      <c r="D212" s="19">
        <v>1</v>
      </c>
      <c r="E212" s="58"/>
      <c r="F212" s="20"/>
      <c r="G212" s="18"/>
      <c r="H212" s="25"/>
      <c r="I212" s="15">
        <v>212</v>
      </c>
      <c r="J212" s="15"/>
      <c r="K212" s="16"/>
      <c r="L212" s="59" t="s">
        <v>573</v>
      </c>
      <c r="M212">
        <v>1</v>
      </c>
    </row>
    <row r="213" spans="1:13">
      <c r="A213" s="17" t="s">
        <v>230</v>
      </c>
      <c r="B213" s="17" t="s">
        <v>500</v>
      </c>
      <c r="C213" s="18"/>
      <c r="D213" s="19">
        <v>1</v>
      </c>
      <c r="E213" s="58"/>
      <c r="F213" s="20"/>
      <c r="G213" s="18"/>
      <c r="H213" s="25"/>
      <c r="I213" s="15">
        <v>213</v>
      </c>
      <c r="J213" s="15"/>
      <c r="K213" s="16"/>
      <c r="L213" s="59" t="s">
        <v>573</v>
      </c>
      <c r="M213">
        <v>1</v>
      </c>
    </row>
    <row r="214" spans="1:13">
      <c r="A214" s="17" t="s">
        <v>230</v>
      </c>
      <c r="B214" s="17" t="s">
        <v>376</v>
      </c>
      <c r="C214" s="18"/>
      <c r="D214" s="19">
        <v>1</v>
      </c>
      <c r="E214" s="58"/>
      <c r="F214" s="20"/>
      <c r="G214" s="18"/>
      <c r="H214" s="25"/>
      <c r="I214" s="15">
        <v>214</v>
      </c>
      <c r="J214" s="15"/>
      <c r="K214" s="16"/>
      <c r="L214" s="59" t="s">
        <v>573</v>
      </c>
      <c r="M214">
        <v>1</v>
      </c>
    </row>
    <row r="215" spans="1:13">
      <c r="A215" s="17" t="s">
        <v>230</v>
      </c>
      <c r="B215" s="17" t="s">
        <v>554</v>
      </c>
      <c r="C215" s="18"/>
      <c r="D215" s="19">
        <v>1</v>
      </c>
      <c r="E215" s="58"/>
      <c r="F215" s="20"/>
      <c r="G215" s="18"/>
      <c r="H215" s="25"/>
      <c r="I215" s="15">
        <v>215</v>
      </c>
      <c r="J215" s="15"/>
      <c r="K215" s="16"/>
      <c r="L215" s="59" t="s">
        <v>573</v>
      </c>
      <c r="M215">
        <v>1</v>
      </c>
    </row>
    <row r="216" spans="1:13">
      <c r="A216" s="17" t="s">
        <v>230</v>
      </c>
      <c r="B216" s="17" t="s">
        <v>531</v>
      </c>
      <c r="C216" s="18"/>
      <c r="D216" s="19">
        <v>1</v>
      </c>
      <c r="E216" s="58"/>
      <c r="F216" s="20"/>
      <c r="G216" s="18"/>
      <c r="H216" s="25"/>
      <c r="I216" s="15">
        <v>216</v>
      </c>
      <c r="J216" s="15"/>
      <c r="K216" s="16"/>
      <c r="L216" s="59" t="s">
        <v>573</v>
      </c>
      <c r="M216">
        <v>1</v>
      </c>
    </row>
    <row r="217" spans="1:13">
      <c r="A217" s="17" t="s">
        <v>232</v>
      </c>
      <c r="B217" s="17" t="s">
        <v>529</v>
      </c>
      <c r="C217" s="18"/>
      <c r="D217" s="19">
        <v>1</v>
      </c>
      <c r="E217" s="58"/>
      <c r="F217" s="20"/>
      <c r="G217" s="18"/>
      <c r="H217" s="25"/>
      <c r="I217" s="15">
        <v>217</v>
      </c>
      <c r="J217" s="15"/>
      <c r="K217" s="16"/>
      <c r="L217" s="59" t="s">
        <v>572</v>
      </c>
      <c r="M217">
        <v>1</v>
      </c>
    </row>
    <row r="218" spans="1:13">
      <c r="A218" s="17" t="s">
        <v>232</v>
      </c>
      <c r="B218" s="17" t="s">
        <v>174</v>
      </c>
      <c r="C218" s="18"/>
      <c r="D218" s="19">
        <v>1</v>
      </c>
      <c r="E218" s="58"/>
      <c r="F218" s="20"/>
      <c r="G218" s="18"/>
      <c r="H218" s="25"/>
      <c r="I218" s="15">
        <v>218</v>
      </c>
      <c r="J218" s="15"/>
      <c r="K218" s="16"/>
      <c r="L218" s="59" t="s">
        <v>573</v>
      </c>
      <c r="M218">
        <v>1</v>
      </c>
    </row>
    <row r="219" spans="1:13">
      <c r="A219" s="17" t="s">
        <v>232</v>
      </c>
      <c r="B219" s="17" t="s">
        <v>359</v>
      </c>
      <c r="C219" s="18"/>
      <c r="D219" s="19">
        <v>1</v>
      </c>
      <c r="E219" s="58"/>
      <c r="F219" s="20"/>
      <c r="G219" s="18"/>
      <c r="H219" s="25"/>
      <c r="I219" s="15">
        <v>219</v>
      </c>
      <c r="J219" s="15"/>
      <c r="K219" s="16"/>
      <c r="L219" s="59" t="s">
        <v>573</v>
      </c>
      <c r="M219">
        <v>1</v>
      </c>
    </row>
    <row r="220" spans="1:13">
      <c r="A220" s="17" t="s">
        <v>232</v>
      </c>
      <c r="B220" s="17" t="s">
        <v>233</v>
      </c>
      <c r="C220" s="18"/>
      <c r="D220" s="19">
        <v>1</v>
      </c>
      <c r="E220" s="58"/>
      <c r="F220" s="20"/>
      <c r="G220" s="18"/>
      <c r="H220" s="25"/>
      <c r="I220" s="15">
        <v>220</v>
      </c>
      <c r="J220" s="15"/>
      <c r="K220" s="16"/>
      <c r="L220" s="59" t="s">
        <v>573</v>
      </c>
      <c r="M220">
        <v>1</v>
      </c>
    </row>
    <row r="221" spans="1:13">
      <c r="A221" s="17" t="s">
        <v>232</v>
      </c>
      <c r="B221" s="17" t="s">
        <v>356</v>
      </c>
      <c r="C221" s="18"/>
      <c r="D221" s="19">
        <v>1</v>
      </c>
      <c r="E221" s="58"/>
      <c r="F221" s="20"/>
      <c r="G221" s="18"/>
      <c r="H221" s="25"/>
      <c r="I221" s="15">
        <v>221</v>
      </c>
      <c r="J221" s="15"/>
      <c r="K221" s="16"/>
      <c r="L221" s="59" t="s">
        <v>573</v>
      </c>
      <c r="M221">
        <v>1</v>
      </c>
    </row>
    <row r="222" spans="1:13">
      <c r="A222" s="17" t="s">
        <v>232</v>
      </c>
      <c r="B222" s="17" t="s">
        <v>381</v>
      </c>
      <c r="C222" s="18"/>
      <c r="D222" s="19">
        <v>1</v>
      </c>
      <c r="E222" s="58"/>
      <c r="F222" s="20"/>
      <c r="G222" s="18"/>
      <c r="H222" s="25"/>
      <c r="I222" s="15">
        <v>222</v>
      </c>
      <c r="J222" s="15"/>
      <c r="K222" s="16"/>
      <c r="L222" s="59" t="s">
        <v>573</v>
      </c>
      <c r="M222">
        <v>1</v>
      </c>
    </row>
    <row r="223" spans="1:13">
      <c r="A223" s="17" t="s">
        <v>174</v>
      </c>
      <c r="B223" s="17" t="s">
        <v>232</v>
      </c>
      <c r="C223" s="18"/>
      <c r="D223" s="19">
        <v>1</v>
      </c>
      <c r="E223" s="58"/>
      <c r="F223" s="20"/>
      <c r="G223" s="18"/>
      <c r="H223" s="25"/>
      <c r="I223" s="15">
        <v>223</v>
      </c>
      <c r="J223" s="15"/>
      <c r="K223" s="16"/>
      <c r="L223" s="59" t="s">
        <v>573</v>
      </c>
      <c r="M223">
        <v>1</v>
      </c>
    </row>
    <row r="224" spans="1:13">
      <c r="A224" s="17" t="s">
        <v>233</v>
      </c>
      <c r="B224" s="17" t="s">
        <v>232</v>
      </c>
      <c r="C224" s="18"/>
      <c r="D224" s="19">
        <v>1</v>
      </c>
      <c r="E224" s="58"/>
      <c r="F224" s="20"/>
      <c r="G224" s="18"/>
      <c r="H224" s="25"/>
      <c r="I224" s="15">
        <v>224</v>
      </c>
      <c r="J224" s="15"/>
      <c r="K224" s="16"/>
      <c r="L224" s="59" t="s">
        <v>573</v>
      </c>
      <c r="M224">
        <v>1</v>
      </c>
    </row>
    <row r="225" spans="1:13">
      <c r="A225" s="17" t="s">
        <v>234</v>
      </c>
      <c r="B225" s="17" t="s">
        <v>519</v>
      </c>
      <c r="C225" s="18"/>
      <c r="D225" s="19">
        <v>1</v>
      </c>
      <c r="E225" s="58"/>
      <c r="F225" s="20"/>
      <c r="G225" s="18"/>
      <c r="H225" s="25"/>
      <c r="I225" s="15">
        <v>225</v>
      </c>
      <c r="J225" s="15"/>
      <c r="K225" s="16"/>
      <c r="L225" s="59" t="s">
        <v>572</v>
      </c>
      <c r="M225">
        <v>1</v>
      </c>
    </row>
    <row r="226" spans="1:13">
      <c r="A226" s="17" t="s">
        <v>234</v>
      </c>
      <c r="B226" s="17" t="s">
        <v>233</v>
      </c>
      <c r="C226" s="18"/>
      <c r="D226" s="19">
        <v>1</v>
      </c>
      <c r="E226" s="58"/>
      <c r="F226" s="20"/>
      <c r="G226" s="18"/>
      <c r="H226" s="25"/>
      <c r="I226" s="15">
        <v>226</v>
      </c>
      <c r="J226" s="15"/>
      <c r="K226" s="16"/>
      <c r="L226" s="59" t="s">
        <v>573</v>
      </c>
      <c r="M226">
        <v>1</v>
      </c>
    </row>
    <row r="227" spans="1:13">
      <c r="A227" s="17" t="s">
        <v>233</v>
      </c>
      <c r="B227" s="17" t="s">
        <v>234</v>
      </c>
      <c r="C227" s="18"/>
      <c r="D227" s="19">
        <v>1</v>
      </c>
      <c r="E227" s="58"/>
      <c r="F227" s="20"/>
      <c r="G227" s="18"/>
      <c r="H227" s="25"/>
      <c r="I227" s="15">
        <v>227</v>
      </c>
      <c r="J227" s="15"/>
      <c r="K227" s="16"/>
      <c r="L227" s="59" t="s">
        <v>573</v>
      </c>
      <c r="M227">
        <v>1</v>
      </c>
    </row>
    <row r="228" spans="1:13">
      <c r="A228" s="17" t="s">
        <v>235</v>
      </c>
      <c r="B228" s="17" t="s">
        <v>549</v>
      </c>
      <c r="C228" s="18"/>
      <c r="D228" s="19">
        <v>1</v>
      </c>
      <c r="E228" s="58"/>
      <c r="F228" s="20"/>
      <c r="G228" s="18"/>
      <c r="H228" s="25"/>
      <c r="I228" s="15">
        <v>228</v>
      </c>
      <c r="J228" s="15"/>
      <c r="K228" s="16"/>
      <c r="L228" s="59" t="s">
        <v>573</v>
      </c>
      <c r="M228">
        <v>1</v>
      </c>
    </row>
    <row r="229" spans="1:13">
      <c r="A229" s="17" t="s">
        <v>235</v>
      </c>
      <c r="B229" s="17" t="s">
        <v>314</v>
      </c>
      <c r="C229" s="18"/>
      <c r="D229" s="19">
        <v>1</v>
      </c>
      <c r="E229" s="58"/>
      <c r="F229" s="20"/>
      <c r="G229" s="18"/>
      <c r="H229" s="25"/>
      <c r="I229" s="15">
        <v>229</v>
      </c>
      <c r="J229" s="15"/>
      <c r="K229" s="16"/>
      <c r="L229" s="59" t="s">
        <v>573</v>
      </c>
      <c r="M229">
        <v>1</v>
      </c>
    </row>
    <row r="230" spans="1:13">
      <c r="A230" s="17" t="s">
        <v>236</v>
      </c>
      <c r="B230" s="17" t="s">
        <v>500</v>
      </c>
      <c r="C230" s="18"/>
      <c r="D230" s="19">
        <v>1</v>
      </c>
      <c r="E230" s="58"/>
      <c r="F230" s="20"/>
      <c r="G230" s="18"/>
      <c r="H230" s="25"/>
      <c r="I230" s="15">
        <v>230</v>
      </c>
      <c r="J230" s="15"/>
      <c r="K230" s="16"/>
      <c r="L230" s="59" t="s">
        <v>573</v>
      </c>
      <c r="M230">
        <v>1</v>
      </c>
    </row>
    <row r="231" spans="1:13">
      <c r="A231" s="17" t="s">
        <v>236</v>
      </c>
      <c r="B231" s="17" t="s">
        <v>267</v>
      </c>
      <c r="C231" s="18"/>
      <c r="D231" s="19">
        <v>1</v>
      </c>
      <c r="E231" s="58"/>
      <c r="F231" s="20"/>
      <c r="G231" s="18"/>
      <c r="H231" s="25"/>
      <c r="I231" s="15">
        <v>231</v>
      </c>
      <c r="J231" s="15"/>
      <c r="K231" s="16"/>
      <c r="L231" s="59" t="s">
        <v>573</v>
      </c>
      <c r="M231">
        <v>1</v>
      </c>
    </row>
    <row r="232" spans="1:13">
      <c r="A232" s="17" t="s">
        <v>236</v>
      </c>
      <c r="B232" s="17" t="s">
        <v>519</v>
      </c>
      <c r="C232" s="18"/>
      <c r="D232" s="19">
        <v>1</v>
      </c>
      <c r="E232" s="58"/>
      <c r="F232" s="20"/>
      <c r="G232" s="18"/>
      <c r="H232" s="25"/>
      <c r="I232" s="15">
        <v>232</v>
      </c>
      <c r="J232" s="15"/>
      <c r="K232" s="16"/>
      <c r="L232" s="59" t="s">
        <v>573</v>
      </c>
      <c r="M232">
        <v>1</v>
      </c>
    </row>
    <row r="233" spans="1:13">
      <c r="A233" s="17" t="s">
        <v>236</v>
      </c>
      <c r="B233" s="17" t="s">
        <v>314</v>
      </c>
      <c r="C233" s="18"/>
      <c r="D233" s="19">
        <v>1</v>
      </c>
      <c r="E233" s="58"/>
      <c r="F233" s="20"/>
      <c r="G233" s="18"/>
      <c r="H233" s="25"/>
      <c r="I233" s="15">
        <v>233</v>
      </c>
      <c r="J233" s="15"/>
      <c r="K233" s="16"/>
      <c r="L233" s="59" t="s">
        <v>573</v>
      </c>
      <c r="M233">
        <v>1</v>
      </c>
    </row>
    <row r="234" spans="1:13">
      <c r="A234" s="17" t="s">
        <v>236</v>
      </c>
      <c r="B234" s="17" t="s">
        <v>517</v>
      </c>
      <c r="C234" s="18"/>
      <c r="D234" s="19">
        <v>1</v>
      </c>
      <c r="E234" s="58"/>
      <c r="F234" s="20"/>
      <c r="G234" s="18"/>
      <c r="H234" s="25"/>
      <c r="I234" s="15">
        <v>234</v>
      </c>
      <c r="J234" s="15"/>
      <c r="K234" s="16"/>
      <c r="L234" s="59" t="s">
        <v>573</v>
      </c>
      <c r="M234">
        <v>1</v>
      </c>
    </row>
    <row r="235" spans="1:13">
      <c r="A235" s="17" t="s">
        <v>236</v>
      </c>
      <c r="B235" s="17" t="s">
        <v>513</v>
      </c>
      <c r="C235" s="18"/>
      <c r="D235" s="19">
        <v>1</v>
      </c>
      <c r="E235" s="58"/>
      <c r="F235" s="20"/>
      <c r="G235" s="18"/>
      <c r="H235" s="25"/>
      <c r="I235" s="15">
        <v>235</v>
      </c>
      <c r="J235" s="15"/>
      <c r="K235" s="16"/>
      <c r="L235" s="59" t="s">
        <v>573</v>
      </c>
      <c r="M235">
        <v>1</v>
      </c>
    </row>
    <row r="236" spans="1:13">
      <c r="A236" s="17" t="s">
        <v>236</v>
      </c>
      <c r="B236" s="17" t="s">
        <v>291</v>
      </c>
      <c r="C236" s="18"/>
      <c r="D236" s="19">
        <v>1</v>
      </c>
      <c r="E236" s="58"/>
      <c r="F236" s="20"/>
      <c r="G236" s="18"/>
      <c r="H236" s="25"/>
      <c r="I236" s="15">
        <v>236</v>
      </c>
      <c r="J236" s="15"/>
      <c r="K236" s="16"/>
      <c r="L236" s="59" t="s">
        <v>573</v>
      </c>
      <c r="M236">
        <v>1</v>
      </c>
    </row>
    <row r="237" spans="1:13">
      <c r="A237" s="17" t="s">
        <v>236</v>
      </c>
      <c r="B237" s="17" t="s">
        <v>293</v>
      </c>
      <c r="C237" s="18"/>
      <c r="D237" s="19">
        <v>1</v>
      </c>
      <c r="E237" s="58"/>
      <c r="F237" s="20"/>
      <c r="G237" s="18"/>
      <c r="H237" s="25"/>
      <c r="I237" s="15">
        <v>237</v>
      </c>
      <c r="J237" s="15"/>
      <c r="K237" s="16"/>
      <c r="L237" s="59" t="s">
        <v>573</v>
      </c>
      <c r="M237">
        <v>1</v>
      </c>
    </row>
    <row r="238" spans="1:13">
      <c r="A238" s="17" t="s">
        <v>236</v>
      </c>
      <c r="B238" s="17" t="s">
        <v>550</v>
      </c>
      <c r="C238" s="18"/>
      <c r="D238" s="19">
        <v>1</v>
      </c>
      <c r="E238" s="58"/>
      <c r="F238" s="20"/>
      <c r="G238" s="18"/>
      <c r="H238" s="25"/>
      <c r="I238" s="15">
        <v>238</v>
      </c>
      <c r="J238" s="15"/>
      <c r="K238" s="16"/>
      <c r="L238" s="59" t="s">
        <v>573</v>
      </c>
      <c r="M238">
        <v>1</v>
      </c>
    </row>
    <row r="239" spans="1:13">
      <c r="A239" s="17" t="s">
        <v>237</v>
      </c>
      <c r="B239" s="17" t="s">
        <v>519</v>
      </c>
      <c r="C239" s="18"/>
      <c r="D239" s="19">
        <v>1</v>
      </c>
      <c r="E239" s="58"/>
      <c r="F239" s="20"/>
      <c r="G239" s="18"/>
      <c r="H239" s="25"/>
      <c r="I239" s="15">
        <v>239</v>
      </c>
      <c r="J239" s="15"/>
      <c r="K239" s="16"/>
      <c r="L239" s="59" t="s">
        <v>572</v>
      </c>
      <c r="M239">
        <v>1</v>
      </c>
    </row>
    <row r="240" spans="1:13">
      <c r="A240" s="17" t="s">
        <v>237</v>
      </c>
      <c r="B240" s="17" t="s">
        <v>560</v>
      </c>
      <c r="C240" s="18"/>
      <c r="D240" s="19">
        <v>5.5</v>
      </c>
      <c r="E240" s="58"/>
      <c r="F240" s="20"/>
      <c r="G240" s="18"/>
      <c r="H240" s="25"/>
      <c r="I240" s="15">
        <v>240</v>
      </c>
      <c r="J240" s="15"/>
      <c r="K240" s="16"/>
      <c r="L240" s="59" t="s">
        <v>572</v>
      </c>
      <c r="M240">
        <v>2</v>
      </c>
    </row>
    <row r="241" spans="1:13">
      <c r="A241" s="17" t="s">
        <v>238</v>
      </c>
      <c r="B241" s="17" t="s">
        <v>519</v>
      </c>
      <c r="C241" s="18"/>
      <c r="D241" s="19">
        <v>5.5</v>
      </c>
      <c r="E241" s="58"/>
      <c r="F241" s="20"/>
      <c r="G241" s="18"/>
      <c r="H241" s="25"/>
      <c r="I241" s="15">
        <v>241</v>
      </c>
      <c r="J241" s="15"/>
      <c r="K241" s="16"/>
      <c r="L241" s="59" t="s">
        <v>572</v>
      </c>
      <c r="M241">
        <v>2</v>
      </c>
    </row>
    <row r="242" spans="1:13">
      <c r="A242" s="17" t="s">
        <v>238</v>
      </c>
      <c r="B242" s="17" t="s">
        <v>560</v>
      </c>
      <c r="C242" s="18"/>
      <c r="D242" s="19">
        <v>1</v>
      </c>
      <c r="E242" s="58"/>
      <c r="F242" s="20"/>
      <c r="G242" s="18"/>
      <c r="H242" s="25"/>
      <c r="I242" s="15">
        <v>242</v>
      </c>
      <c r="J242" s="15"/>
      <c r="K242" s="16"/>
      <c r="L242" s="59" t="s">
        <v>573</v>
      </c>
      <c r="M242">
        <v>1</v>
      </c>
    </row>
    <row r="243" spans="1:13">
      <c r="A243" s="17" t="s">
        <v>239</v>
      </c>
      <c r="B243" s="17" t="s">
        <v>408</v>
      </c>
      <c r="C243" s="18"/>
      <c r="D243" s="19">
        <v>1</v>
      </c>
      <c r="E243" s="58"/>
      <c r="F243" s="20"/>
      <c r="G243" s="18"/>
      <c r="H243" s="25"/>
      <c r="I243" s="15">
        <v>243</v>
      </c>
      <c r="J243" s="15"/>
      <c r="K243" s="16"/>
      <c r="L243" s="59" t="s">
        <v>572</v>
      </c>
      <c r="M243">
        <v>1</v>
      </c>
    </row>
    <row r="244" spans="1:13">
      <c r="A244" s="17" t="s">
        <v>240</v>
      </c>
      <c r="B244" s="17" t="s">
        <v>239</v>
      </c>
      <c r="C244" s="18"/>
      <c r="D244" s="19">
        <v>1</v>
      </c>
      <c r="E244" s="58"/>
      <c r="F244" s="20"/>
      <c r="G244" s="18"/>
      <c r="H244" s="25"/>
      <c r="I244" s="15">
        <v>244</v>
      </c>
      <c r="J244" s="15"/>
      <c r="K244" s="16"/>
      <c r="L244" s="59" t="s">
        <v>573</v>
      </c>
      <c r="M244">
        <v>1</v>
      </c>
    </row>
    <row r="245" spans="1:13">
      <c r="A245" s="17" t="s">
        <v>240</v>
      </c>
      <c r="B245" s="17" t="s">
        <v>513</v>
      </c>
      <c r="C245" s="18"/>
      <c r="D245" s="19">
        <v>5.5</v>
      </c>
      <c r="E245" s="58"/>
      <c r="F245" s="20"/>
      <c r="G245" s="18"/>
      <c r="H245" s="25"/>
      <c r="I245" s="15">
        <v>245</v>
      </c>
      <c r="J245" s="15"/>
      <c r="K245" s="16"/>
      <c r="L245" s="59" t="s">
        <v>572</v>
      </c>
      <c r="M245">
        <v>2</v>
      </c>
    </row>
    <row r="246" spans="1:13">
      <c r="A246" s="17" t="s">
        <v>241</v>
      </c>
      <c r="B246" s="17" t="s">
        <v>240</v>
      </c>
      <c r="C246" s="18"/>
      <c r="D246" s="19">
        <v>1</v>
      </c>
      <c r="E246" s="58"/>
      <c r="F246" s="20"/>
      <c r="G246" s="18"/>
      <c r="H246" s="25"/>
      <c r="I246" s="15">
        <v>246</v>
      </c>
      <c r="J246" s="15"/>
      <c r="K246" s="16"/>
      <c r="L246" s="59" t="s">
        <v>572</v>
      </c>
      <c r="M246">
        <v>1</v>
      </c>
    </row>
    <row r="247" spans="1:13">
      <c r="A247" s="17" t="s">
        <v>240</v>
      </c>
      <c r="B247" s="17" t="s">
        <v>408</v>
      </c>
      <c r="C247" s="18"/>
      <c r="D247" s="19">
        <v>1</v>
      </c>
      <c r="E247" s="58"/>
      <c r="F247" s="20"/>
      <c r="G247" s="18"/>
      <c r="H247" s="25"/>
      <c r="I247" s="15">
        <v>247</v>
      </c>
      <c r="J247" s="15"/>
      <c r="K247" s="16"/>
      <c r="L247" s="59" t="s">
        <v>573</v>
      </c>
      <c r="M247">
        <v>1</v>
      </c>
    </row>
    <row r="248" spans="1:13">
      <c r="A248" s="17" t="s">
        <v>240</v>
      </c>
      <c r="B248" s="17" t="s">
        <v>549</v>
      </c>
      <c r="C248" s="18"/>
      <c r="D248" s="19">
        <v>1</v>
      </c>
      <c r="E248" s="58"/>
      <c r="F248" s="20"/>
      <c r="G248" s="18"/>
      <c r="H248" s="25"/>
      <c r="I248" s="15">
        <v>248</v>
      </c>
      <c r="J248" s="15"/>
      <c r="K248" s="16"/>
      <c r="L248" s="59" t="s">
        <v>573</v>
      </c>
      <c r="M248">
        <v>1</v>
      </c>
    </row>
    <row r="249" spans="1:13">
      <c r="A249" s="17" t="s">
        <v>240</v>
      </c>
      <c r="B249" s="17" t="s">
        <v>546</v>
      </c>
      <c r="C249" s="18"/>
      <c r="D249" s="19">
        <v>1</v>
      </c>
      <c r="E249" s="58"/>
      <c r="F249" s="20"/>
      <c r="G249" s="18"/>
      <c r="H249" s="25"/>
      <c r="I249" s="15">
        <v>249</v>
      </c>
      <c r="J249" s="15"/>
      <c r="K249" s="16"/>
      <c r="L249" s="59" t="s">
        <v>573</v>
      </c>
      <c r="M249">
        <v>1</v>
      </c>
    </row>
    <row r="250" spans="1:13">
      <c r="A250" s="17" t="s">
        <v>240</v>
      </c>
      <c r="B250" s="17" t="s">
        <v>241</v>
      </c>
      <c r="C250" s="18"/>
      <c r="D250" s="19">
        <v>1</v>
      </c>
      <c r="E250" s="58"/>
      <c r="F250" s="20"/>
      <c r="G250" s="18"/>
      <c r="H250" s="25"/>
      <c r="I250" s="15">
        <v>250</v>
      </c>
      <c r="J250" s="15"/>
      <c r="K250" s="16"/>
      <c r="L250" s="59" t="s">
        <v>573</v>
      </c>
      <c r="M250">
        <v>1</v>
      </c>
    </row>
    <row r="251" spans="1:13">
      <c r="A251" s="17" t="s">
        <v>240</v>
      </c>
      <c r="B251" s="17" t="s">
        <v>496</v>
      </c>
      <c r="C251" s="18"/>
      <c r="D251" s="19">
        <v>1</v>
      </c>
      <c r="E251" s="58"/>
      <c r="F251" s="20"/>
      <c r="G251" s="18"/>
      <c r="H251" s="25"/>
      <c r="I251" s="15">
        <v>251</v>
      </c>
      <c r="J251" s="15"/>
      <c r="K251" s="16"/>
      <c r="L251" s="59" t="s">
        <v>573</v>
      </c>
      <c r="M251">
        <v>1</v>
      </c>
    </row>
    <row r="252" spans="1:13">
      <c r="A252" s="17" t="s">
        <v>240</v>
      </c>
      <c r="B252" s="17" t="s">
        <v>509</v>
      </c>
      <c r="C252" s="18"/>
      <c r="D252" s="19">
        <v>1</v>
      </c>
      <c r="E252" s="58"/>
      <c r="F252" s="20"/>
      <c r="G252" s="18"/>
      <c r="H252" s="25"/>
      <c r="I252" s="15">
        <v>252</v>
      </c>
      <c r="J252" s="15"/>
      <c r="K252" s="16"/>
      <c r="L252" s="59" t="s">
        <v>573</v>
      </c>
      <c r="M252">
        <v>1</v>
      </c>
    </row>
    <row r="253" spans="1:13">
      <c r="A253" s="17" t="s">
        <v>240</v>
      </c>
      <c r="B253" s="17" t="s">
        <v>433</v>
      </c>
      <c r="C253" s="18"/>
      <c r="D253" s="19">
        <v>1</v>
      </c>
      <c r="E253" s="58"/>
      <c r="F253" s="20"/>
      <c r="G253" s="18"/>
      <c r="H253" s="25"/>
      <c r="I253" s="15">
        <v>253</v>
      </c>
      <c r="J253" s="15"/>
      <c r="K253" s="16"/>
      <c r="L253" s="59" t="s">
        <v>573</v>
      </c>
      <c r="M253">
        <v>1</v>
      </c>
    </row>
    <row r="254" spans="1:13">
      <c r="A254" s="17" t="s">
        <v>240</v>
      </c>
      <c r="B254" s="17" t="s">
        <v>359</v>
      </c>
      <c r="C254" s="18"/>
      <c r="D254" s="19">
        <v>1</v>
      </c>
      <c r="E254" s="58"/>
      <c r="F254" s="20"/>
      <c r="G254" s="18"/>
      <c r="H254" s="25"/>
      <c r="I254" s="15">
        <v>254</v>
      </c>
      <c r="J254" s="15"/>
      <c r="K254" s="16"/>
      <c r="L254" s="59" t="s">
        <v>573</v>
      </c>
      <c r="M254">
        <v>1</v>
      </c>
    </row>
    <row r="255" spans="1:13">
      <c r="A255" s="17" t="s">
        <v>240</v>
      </c>
      <c r="B255" s="17" t="s">
        <v>231</v>
      </c>
      <c r="C255" s="18"/>
      <c r="D255" s="19">
        <v>1</v>
      </c>
      <c r="E255" s="58"/>
      <c r="F255" s="20"/>
      <c r="G255" s="18"/>
      <c r="H255" s="25"/>
      <c r="I255" s="15">
        <v>255</v>
      </c>
      <c r="J255" s="15"/>
      <c r="K255" s="16"/>
      <c r="L255" s="59" t="s">
        <v>573</v>
      </c>
      <c r="M255">
        <v>1</v>
      </c>
    </row>
    <row r="256" spans="1:13">
      <c r="A256" s="17" t="s">
        <v>242</v>
      </c>
      <c r="B256" s="17" t="s">
        <v>468</v>
      </c>
      <c r="C256" s="18"/>
      <c r="D256" s="19">
        <v>5.5</v>
      </c>
      <c r="E256" s="58"/>
      <c r="F256" s="20"/>
      <c r="G256" s="18"/>
      <c r="H256" s="25"/>
      <c r="I256" s="15">
        <v>256</v>
      </c>
      <c r="J256" s="15"/>
      <c r="K256" s="16"/>
      <c r="L256" s="59" t="s">
        <v>572</v>
      </c>
      <c r="M256">
        <v>2</v>
      </c>
    </row>
    <row r="257" spans="1:13">
      <c r="A257" s="17" t="s">
        <v>242</v>
      </c>
      <c r="B257" s="17" t="s">
        <v>357</v>
      </c>
      <c r="C257" s="18"/>
      <c r="D257" s="19">
        <v>1</v>
      </c>
      <c r="E257" s="58"/>
      <c r="F257" s="20"/>
      <c r="G257" s="18"/>
      <c r="H257" s="25"/>
      <c r="I257" s="15">
        <v>257</v>
      </c>
      <c r="J257" s="15"/>
      <c r="K257" s="16"/>
      <c r="L257" s="59" t="s">
        <v>573</v>
      </c>
      <c r="M257">
        <v>1</v>
      </c>
    </row>
    <row r="258" spans="1:13">
      <c r="A258" s="17" t="s">
        <v>242</v>
      </c>
      <c r="B258" s="17" t="s">
        <v>373</v>
      </c>
      <c r="C258" s="18"/>
      <c r="D258" s="19">
        <v>1</v>
      </c>
      <c r="E258" s="58"/>
      <c r="F258" s="20"/>
      <c r="G258" s="18"/>
      <c r="H258" s="25"/>
      <c r="I258" s="15">
        <v>258</v>
      </c>
      <c r="J258" s="15"/>
      <c r="K258" s="16"/>
      <c r="L258" s="59" t="s">
        <v>573</v>
      </c>
      <c r="M258">
        <v>1</v>
      </c>
    </row>
    <row r="259" spans="1:13">
      <c r="A259" s="17" t="s">
        <v>242</v>
      </c>
      <c r="B259" s="17" t="s">
        <v>243</v>
      </c>
      <c r="C259" s="18"/>
      <c r="D259" s="19">
        <v>1</v>
      </c>
      <c r="E259" s="58"/>
      <c r="F259" s="20"/>
      <c r="G259" s="18"/>
      <c r="H259" s="25"/>
      <c r="I259" s="15">
        <v>259</v>
      </c>
      <c r="J259" s="15"/>
      <c r="K259" s="16"/>
      <c r="L259" s="59" t="s">
        <v>573</v>
      </c>
      <c r="M259">
        <v>1</v>
      </c>
    </row>
    <row r="260" spans="1:13">
      <c r="A260" s="17" t="s">
        <v>242</v>
      </c>
      <c r="B260" s="17" t="s">
        <v>513</v>
      </c>
      <c r="C260" s="18"/>
      <c r="D260" s="19">
        <v>1</v>
      </c>
      <c r="E260" s="58"/>
      <c r="F260" s="20"/>
      <c r="G260" s="18"/>
      <c r="H260" s="25"/>
      <c r="I260" s="15">
        <v>260</v>
      </c>
      <c r="J260" s="15"/>
      <c r="K260" s="16"/>
      <c r="L260" s="59" t="s">
        <v>573</v>
      </c>
      <c r="M260">
        <v>1</v>
      </c>
    </row>
    <row r="261" spans="1:13">
      <c r="A261" s="17" t="s">
        <v>242</v>
      </c>
      <c r="B261" s="17" t="s">
        <v>550</v>
      </c>
      <c r="C261" s="18"/>
      <c r="D261" s="19">
        <v>1</v>
      </c>
      <c r="E261" s="58"/>
      <c r="F261" s="20"/>
      <c r="G261" s="18"/>
      <c r="H261" s="25"/>
      <c r="I261" s="15">
        <v>261</v>
      </c>
      <c r="J261" s="15"/>
      <c r="K261" s="16"/>
      <c r="L261" s="59" t="s">
        <v>573</v>
      </c>
      <c r="M261">
        <v>1</v>
      </c>
    </row>
    <row r="262" spans="1:13">
      <c r="A262" s="17" t="s">
        <v>243</v>
      </c>
      <c r="B262" s="17" t="s">
        <v>242</v>
      </c>
      <c r="C262" s="18"/>
      <c r="D262" s="19">
        <v>1</v>
      </c>
      <c r="E262" s="58"/>
      <c r="F262" s="20"/>
      <c r="G262" s="18"/>
      <c r="H262" s="25"/>
      <c r="I262" s="15">
        <v>262</v>
      </c>
      <c r="J262" s="15"/>
      <c r="K262" s="16"/>
      <c r="L262" s="59" t="s">
        <v>573</v>
      </c>
      <c r="M262">
        <v>1</v>
      </c>
    </row>
    <row r="263" spans="1:13">
      <c r="A263" s="17" t="s">
        <v>244</v>
      </c>
      <c r="B263" s="17" t="s">
        <v>282</v>
      </c>
      <c r="C263" s="18"/>
      <c r="D263" s="19">
        <v>5.5</v>
      </c>
      <c r="E263" s="58"/>
      <c r="F263" s="20"/>
      <c r="G263" s="18"/>
      <c r="H263" s="25"/>
      <c r="I263" s="15">
        <v>263</v>
      </c>
      <c r="J263" s="15"/>
      <c r="K263" s="16"/>
      <c r="L263" s="59" t="s">
        <v>572</v>
      </c>
      <c r="M263">
        <v>2</v>
      </c>
    </row>
    <row r="264" spans="1:13">
      <c r="A264" s="17" t="s">
        <v>244</v>
      </c>
      <c r="B264" s="17" t="s">
        <v>504</v>
      </c>
      <c r="C264" s="18"/>
      <c r="D264" s="19">
        <v>1</v>
      </c>
      <c r="E264" s="58"/>
      <c r="F264" s="20"/>
      <c r="G264" s="18"/>
      <c r="H264" s="25"/>
      <c r="I264" s="15">
        <v>264</v>
      </c>
      <c r="J264" s="15"/>
      <c r="K264" s="16"/>
      <c r="L264" s="59" t="s">
        <v>573</v>
      </c>
      <c r="M264">
        <v>1</v>
      </c>
    </row>
    <row r="265" spans="1:13">
      <c r="A265" s="17" t="s">
        <v>245</v>
      </c>
      <c r="B265" s="17" t="s">
        <v>282</v>
      </c>
      <c r="C265" s="18"/>
      <c r="D265" s="19">
        <v>5.5</v>
      </c>
      <c r="E265" s="58"/>
      <c r="F265" s="20"/>
      <c r="G265" s="18"/>
      <c r="H265" s="25"/>
      <c r="I265" s="15">
        <v>265</v>
      </c>
      <c r="J265" s="15"/>
      <c r="K265" s="16"/>
      <c r="L265" s="59" t="s">
        <v>572</v>
      </c>
      <c r="M265">
        <v>2</v>
      </c>
    </row>
    <row r="266" spans="1:13">
      <c r="A266" s="17" t="s">
        <v>246</v>
      </c>
      <c r="B266" s="17" t="s">
        <v>282</v>
      </c>
      <c r="C266" s="18"/>
      <c r="D266" s="19">
        <v>1</v>
      </c>
      <c r="E266" s="58"/>
      <c r="F266" s="20"/>
      <c r="G266" s="18"/>
      <c r="H266" s="25"/>
      <c r="I266" s="15">
        <v>266</v>
      </c>
      <c r="J266" s="15"/>
      <c r="K266" s="16"/>
      <c r="L266" s="59" t="s">
        <v>573</v>
      </c>
      <c r="M266">
        <v>1</v>
      </c>
    </row>
    <row r="267" spans="1:13">
      <c r="A267" s="17" t="s">
        <v>246</v>
      </c>
      <c r="B267" s="17" t="s">
        <v>247</v>
      </c>
      <c r="C267" s="18"/>
      <c r="D267" s="19">
        <v>1</v>
      </c>
      <c r="E267" s="58"/>
      <c r="F267" s="20"/>
      <c r="G267" s="18"/>
      <c r="H267" s="25"/>
      <c r="I267" s="15">
        <v>267</v>
      </c>
      <c r="J267" s="15"/>
      <c r="K267" s="16"/>
      <c r="L267" s="59" t="s">
        <v>573</v>
      </c>
      <c r="M267">
        <v>1</v>
      </c>
    </row>
    <row r="268" spans="1:13">
      <c r="A268" s="17" t="s">
        <v>247</v>
      </c>
      <c r="B268" s="17" t="s">
        <v>246</v>
      </c>
      <c r="C268" s="18"/>
      <c r="D268" s="19">
        <v>1</v>
      </c>
      <c r="E268" s="58"/>
      <c r="F268" s="20"/>
      <c r="G268" s="18"/>
      <c r="H268" s="25"/>
      <c r="I268" s="15">
        <v>268</v>
      </c>
      <c r="J268" s="15"/>
      <c r="K268" s="16"/>
      <c r="L268" s="59" t="s">
        <v>573</v>
      </c>
      <c r="M268">
        <v>1</v>
      </c>
    </row>
    <row r="269" spans="1:13">
      <c r="A269" s="17" t="s">
        <v>247</v>
      </c>
      <c r="B269" s="17" t="s">
        <v>282</v>
      </c>
      <c r="C269" s="18"/>
      <c r="D269" s="19">
        <v>5.5</v>
      </c>
      <c r="E269" s="58"/>
      <c r="F269" s="20"/>
      <c r="G269" s="18"/>
      <c r="H269" s="25"/>
      <c r="I269" s="15">
        <v>269</v>
      </c>
      <c r="J269" s="15"/>
      <c r="K269" s="16"/>
      <c r="L269" s="59" t="s">
        <v>572</v>
      </c>
      <c r="M269">
        <v>2</v>
      </c>
    </row>
    <row r="270" spans="1:13">
      <c r="A270" s="17" t="s">
        <v>247</v>
      </c>
      <c r="B270" s="17" t="s">
        <v>464</v>
      </c>
      <c r="C270" s="18"/>
      <c r="D270" s="19">
        <v>1</v>
      </c>
      <c r="E270" s="58"/>
      <c r="F270" s="20"/>
      <c r="G270" s="18"/>
      <c r="H270" s="25"/>
      <c r="I270" s="15">
        <v>270</v>
      </c>
      <c r="J270" s="15"/>
      <c r="K270" s="16"/>
      <c r="L270" s="59" t="s">
        <v>573</v>
      </c>
      <c r="M270">
        <v>1</v>
      </c>
    </row>
    <row r="271" spans="1:13">
      <c r="A271" s="17" t="s">
        <v>248</v>
      </c>
      <c r="B271" s="17" t="s">
        <v>282</v>
      </c>
      <c r="C271" s="18"/>
      <c r="D271" s="19">
        <v>1</v>
      </c>
      <c r="E271" s="58"/>
      <c r="F271" s="20"/>
      <c r="G271" s="18"/>
      <c r="H271" s="25"/>
      <c r="I271" s="15">
        <v>271</v>
      </c>
      <c r="J271" s="15"/>
      <c r="K271" s="16"/>
      <c r="L271" s="59" t="s">
        <v>572</v>
      </c>
      <c r="M271">
        <v>1</v>
      </c>
    </row>
    <row r="272" spans="1:13">
      <c r="A272" s="17" t="s">
        <v>248</v>
      </c>
      <c r="B272" s="17" t="s">
        <v>555</v>
      </c>
      <c r="C272" s="18"/>
      <c r="D272" s="19">
        <v>1</v>
      </c>
      <c r="E272" s="58"/>
      <c r="F272" s="20"/>
      <c r="G272" s="18"/>
      <c r="H272" s="25"/>
      <c r="I272" s="15">
        <v>272</v>
      </c>
      <c r="J272" s="15"/>
      <c r="K272" s="16"/>
      <c r="L272" s="59" t="s">
        <v>573</v>
      </c>
      <c r="M272">
        <v>1</v>
      </c>
    </row>
    <row r="273" spans="1:13">
      <c r="A273" s="17" t="s">
        <v>249</v>
      </c>
      <c r="B273" s="17" t="s">
        <v>282</v>
      </c>
      <c r="C273" s="18"/>
      <c r="D273" s="19">
        <v>5.5</v>
      </c>
      <c r="E273" s="58"/>
      <c r="F273" s="20"/>
      <c r="G273" s="18"/>
      <c r="H273" s="25"/>
      <c r="I273" s="15">
        <v>273</v>
      </c>
      <c r="J273" s="15"/>
      <c r="K273" s="16"/>
      <c r="L273" s="59" t="s">
        <v>572</v>
      </c>
      <c r="M273">
        <v>2</v>
      </c>
    </row>
    <row r="274" spans="1:13">
      <c r="A274" s="17" t="s">
        <v>250</v>
      </c>
      <c r="B274" s="17" t="s">
        <v>564</v>
      </c>
      <c r="C274" s="18"/>
      <c r="D274" s="19">
        <v>5.5</v>
      </c>
      <c r="E274" s="58"/>
      <c r="F274" s="20"/>
      <c r="G274" s="18"/>
      <c r="H274" s="25"/>
      <c r="I274" s="15">
        <v>274</v>
      </c>
      <c r="J274" s="15"/>
      <c r="K274" s="16"/>
      <c r="L274" s="59" t="s">
        <v>572</v>
      </c>
      <c r="M274">
        <v>2</v>
      </c>
    </row>
    <row r="275" spans="1:13">
      <c r="A275" s="17" t="s">
        <v>250</v>
      </c>
      <c r="B275" s="17" t="s">
        <v>555</v>
      </c>
      <c r="C275" s="18"/>
      <c r="D275" s="19">
        <v>1</v>
      </c>
      <c r="E275" s="58"/>
      <c r="F275" s="20"/>
      <c r="G275" s="18"/>
      <c r="H275" s="25"/>
      <c r="I275" s="15">
        <v>275</v>
      </c>
      <c r="J275" s="15"/>
      <c r="K275" s="16"/>
      <c r="L275" s="59" t="s">
        <v>573</v>
      </c>
      <c r="M275">
        <v>1</v>
      </c>
    </row>
    <row r="276" spans="1:13">
      <c r="A276" s="17" t="s">
        <v>251</v>
      </c>
      <c r="B276" s="17" t="s">
        <v>259</v>
      </c>
      <c r="C276" s="18"/>
      <c r="D276" s="19">
        <v>5.5</v>
      </c>
      <c r="E276" s="58"/>
      <c r="F276" s="20"/>
      <c r="G276" s="18"/>
      <c r="H276" s="25"/>
      <c r="I276" s="15">
        <v>276</v>
      </c>
      <c r="J276" s="15"/>
      <c r="K276" s="16"/>
      <c r="L276" s="59" t="s">
        <v>572</v>
      </c>
      <c r="M276">
        <v>2</v>
      </c>
    </row>
    <row r="277" spans="1:13">
      <c r="A277" s="17" t="s">
        <v>251</v>
      </c>
      <c r="B277" s="17" t="s">
        <v>257</v>
      </c>
      <c r="C277" s="18"/>
      <c r="D277" s="19">
        <v>1</v>
      </c>
      <c r="E277" s="58"/>
      <c r="F277" s="20"/>
      <c r="G277" s="18"/>
      <c r="H277" s="25"/>
      <c r="I277" s="15">
        <v>277</v>
      </c>
      <c r="J277" s="15"/>
      <c r="K277" s="16"/>
      <c r="L277" s="59" t="s">
        <v>573</v>
      </c>
      <c r="M277">
        <v>1</v>
      </c>
    </row>
    <row r="278" spans="1:13">
      <c r="A278" s="17" t="s">
        <v>251</v>
      </c>
      <c r="B278" s="17" t="s">
        <v>258</v>
      </c>
      <c r="C278" s="18"/>
      <c r="D278" s="19">
        <v>1</v>
      </c>
      <c r="E278" s="58"/>
      <c r="F278" s="20"/>
      <c r="G278" s="18"/>
      <c r="H278" s="25"/>
      <c r="I278" s="15">
        <v>278</v>
      </c>
      <c r="J278" s="15"/>
      <c r="K278" s="16"/>
      <c r="L278" s="59" t="s">
        <v>573</v>
      </c>
      <c r="M278">
        <v>1</v>
      </c>
    </row>
    <row r="279" spans="1:13">
      <c r="A279" s="17" t="s">
        <v>252</v>
      </c>
      <c r="B279" s="17" t="s">
        <v>562</v>
      </c>
      <c r="C279" s="18"/>
      <c r="D279" s="19">
        <v>1</v>
      </c>
      <c r="E279" s="58"/>
      <c r="F279" s="20"/>
      <c r="G279" s="18"/>
      <c r="H279" s="25"/>
      <c r="I279" s="15">
        <v>279</v>
      </c>
      <c r="J279" s="15"/>
      <c r="K279" s="16"/>
      <c r="L279" s="59" t="s">
        <v>573</v>
      </c>
      <c r="M279">
        <v>1</v>
      </c>
    </row>
    <row r="280" spans="1:13">
      <c r="A280" s="17" t="s">
        <v>253</v>
      </c>
      <c r="B280" s="17" t="s">
        <v>562</v>
      </c>
      <c r="C280" s="18"/>
      <c r="D280" s="19">
        <v>1</v>
      </c>
      <c r="E280" s="58"/>
      <c r="F280" s="20"/>
      <c r="G280" s="18"/>
      <c r="H280" s="25"/>
      <c r="I280" s="15">
        <v>280</v>
      </c>
      <c r="J280" s="15"/>
      <c r="K280" s="16"/>
      <c r="L280" s="59" t="s">
        <v>573</v>
      </c>
      <c r="M280">
        <v>1</v>
      </c>
    </row>
    <row r="281" spans="1:13">
      <c r="A281" s="17" t="s">
        <v>215</v>
      </c>
      <c r="B281" s="17" t="s">
        <v>562</v>
      </c>
      <c r="C281" s="18"/>
      <c r="D281" s="19">
        <v>1</v>
      </c>
      <c r="E281" s="58"/>
      <c r="F281" s="20"/>
      <c r="G281" s="18"/>
      <c r="H281" s="25"/>
      <c r="I281" s="15">
        <v>281</v>
      </c>
      <c r="J281" s="15"/>
      <c r="K281" s="16"/>
      <c r="L281" s="59" t="s">
        <v>573</v>
      </c>
      <c r="M281">
        <v>1</v>
      </c>
    </row>
    <row r="282" spans="1:13">
      <c r="A282" s="17" t="s">
        <v>254</v>
      </c>
      <c r="B282" s="17" t="s">
        <v>562</v>
      </c>
      <c r="C282" s="18"/>
      <c r="D282" s="19">
        <v>1</v>
      </c>
      <c r="E282" s="58"/>
      <c r="F282" s="20"/>
      <c r="G282" s="18"/>
      <c r="H282" s="25"/>
      <c r="I282" s="15">
        <v>282</v>
      </c>
      <c r="J282" s="15"/>
      <c r="K282" s="16"/>
      <c r="L282" s="59" t="s">
        <v>573</v>
      </c>
      <c r="M282">
        <v>1</v>
      </c>
    </row>
    <row r="283" spans="1:13">
      <c r="A283" s="17" t="s">
        <v>255</v>
      </c>
      <c r="B283" s="17" t="s">
        <v>529</v>
      </c>
      <c r="C283" s="18"/>
      <c r="D283" s="19">
        <v>5.5</v>
      </c>
      <c r="E283" s="58"/>
      <c r="F283" s="20"/>
      <c r="G283" s="18"/>
      <c r="H283" s="25"/>
      <c r="I283" s="15">
        <v>283</v>
      </c>
      <c r="J283" s="15"/>
      <c r="K283" s="16"/>
      <c r="L283" s="59" t="s">
        <v>572</v>
      </c>
      <c r="M283">
        <v>2</v>
      </c>
    </row>
    <row r="284" spans="1:13">
      <c r="A284" s="17" t="s">
        <v>255</v>
      </c>
      <c r="B284" s="17" t="s">
        <v>531</v>
      </c>
      <c r="C284" s="18"/>
      <c r="D284" s="19">
        <v>1</v>
      </c>
      <c r="E284" s="58"/>
      <c r="F284" s="20"/>
      <c r="G284" s="18"/>
      <c r="H284" s="25"/>
      <c r="I284" s="15">
        <v>284</v>
      </c>
      <c r="J284" s="15"/>
      <c r="K284" s="16"/>
      <c r="L284" s="59" t="s">
        <v>573</v>
      </c>
      <c r="M284">
        <v>1</v>
      </c>
    </row>
    <row r="285" spans="1:13">
      <c r="A285" s="17" t="s">
        <v>255</v>
      </c>
      <c r="B285" s="17" t="s">
        <v>533</v>
      </c>
      <c r="C285" s="18"/>
      <c r="D285" s="19">
        <v>1</v>
      </c>
      <c r="E285" s="58"/>
      <c r="F285" s="20"/>
      <c r="G285" s="18"/>
      <c r="H285" s="25"/>
      <c r="I285" s="15">
        <v>285</v>
      </c>
      <c r="J285" s="15"/>
      <c r="K285" s="16"/>
      <c r="L285" s="59" t="s">
        <v>573</v>
      </c>
      <c r="M285">
        <v>1</v>
      </c>
    </row>
    <row r="286" spans="1:13">
      <c r="A286" s="17" t="s">
        <v>255</v>
      </c>
      <c r="B286" s="17" t="s">
        <v>256</v>
      </c>
      <c r="C286" s="18"/>
      <c r="D286" s="19">
        <v>1</v>
      </c>
      <c r="E286" s="58"/>
      <c r="F286" s="20"/>
      <c r="G286" s="18"/>
      <c r="H286" s="25"/>
      <c r="I286" s="15">
        <v>286</v>
      </c>
      <c r="J286" s="15"/>
      <c r="K286" s="16"/>
      <c r="L286" s="59" t="s">
        <v>573</v>
      </c>
      <c r="M286">
        <v>1</v>
      </c>
    </row>
    <row r="287" spans="1:13">
      <c r="A287" s="17" t="s">
        <v>255</v>
      </c>
      <c r="B287" s="17" t="s">
        <v>312</v>
      </c>
      <c r="C287" s="18"/>
      <c r="D287" s="19">
        <v>1</v>
      </c>
      <c r="E287" s="58"/>
      <c r="F287" s="20"/>
      <c r="G287" s="18"/>
      <c r="H287" s="25"/>
      <c r="I287" s="15">
        <v>287</v>
      </c>
      <c r="J287" s="15"/>
      <c r="K287" s="16"/>
      <c r="L287" s="59" t="s">
        <v>573</v>
      </c>
      <c r="M287">
        <v>1</v>
      </c>
    </row>
    <row r="288" spans="1:13">
      <c r="A288" s="17" t="s">
        <v>256</v>
      </c>
      <c r="B288" s="17" t="s">
        <v>255</v>
      </c>
      <c r="C288" s="18"/>
      <c r="D288" s="19">
        <v>1</v>
      </c>
      <c r="E288" s="58"/>
      <c r="F288" s="20"/>
      <c r="G288" s="18"/>
      <c r="H288" s="25"/>
      <c r="I288" s="15">
        <v>288</v>
      </c>
      <c r="J288" s="15"/>
      <c r="K288" s="16"/>
      <c r="L288" s="59" t="s">
        <v>573</v>
      </c>
      <c r="M288">
        <v>1</v>
      </c>
    </row>
    <row r="289" spans="1:13">
      <c r="A289" s="17" t="s">
        <v>257</v>
      </c>
      <c r="B289" s="17" t="s">
        <v>258</v>
      </c>
      <c r="C289" s="18"/>
      <c r="D289" s="19">
        <v>5.5</v>
      </c>
      <c r="E289" s="58"/>
      <c r="F289" s="20"/>
      <c r="G289" s="18"/>
      <c r="H289" s="25"/>
      <c r="I289" s="15">
        <v>289</v>
      </c>
      <c r="J289" s="15"/>
      <c r="K289" s="16"/>
      <c r="L289" s="59" t="s">
        <v>572</v>
      </c>
      <c r="M289">
        <v>2</v>
      </c>
    </row>
    <row r="290" spans="1:13">
      <c r="A290" s="17" t="s">
        <v>258</v>
      </c>
      <c r="B290" s="17" t="s">
        <v>259</v>
      </c>
      <c r="C290" s="18"/>
      <c r="D290" s="19">
        <v>1</v>
      </c>
      <c r="E290" s="58"/>
      <c r="F290" s="20"/>
      <c r="G290" s="18"/>
      <c r="H290" s="25"/>
      <c r="I290" s="15">
        <v>290</v>
      </c>
      <c r="J290" s="15"/>
      <c r="K290" s="16"/>
      <c r="L290" s="59" t="s">
        <v>573</v>
      </c>
      <c r="M290">
        <v>1</v>
      </c>
    </row>
    <row r="291" spans="1:13">
      <c r="A291" s="17" t="s">
        <v>258</v>
      </c>
      <c r="B291" s="17" t="s">
        <v>257</v>
      </c>
      <c r="C291" s="18"/>
      <c r="D291" s="19">
        <v>1</v>
      </c>
      <c r="E291" s="58"/>
      <c r="F291" s="20"/>
      <c r="G291" s="18"/>
      <c r="H291" s="25"/>
      <c r="I291" s="15">
        <v>291</v>
      </c>
      <c r="J291" s="15"/>
      <c r="K291" s="16"/>
      <c r="L291" s="59" t="s">
        <v>573</v>
      </c>
      <c r="M291">
        <v>1</v>
      </c>
    </row>
    <row r="292" spans="1:13">
      <c r="A292" s="17" t="s">
        <v>259</v>
      </c>
      <c r="B292" s="17" t="s">
        <v>258</v>
      </c>
      <c r="C292" s="18"/>
      <c r="D292" s="19">
        <v>1</v>
      </c>
      <c r="E292" s="58"/>
      <c r="F292" s="20"/>
      <c r="G292" s="18"/>
      <c r="H292" s="25"/>
      <c r="I292" s="15">
        <v>292</v>
      </c>
      <c r="J292" s="15"/>
      <c r="K292" s="16"/>
      <c r="L292" s="59" t="s">
        <v>573</v>
      </c>
      <c r="M292">
        <v>1</v>
      </c>
    </row>
    <row r="293" spans="1:13">
      <c r="A293" s="17" t="s">
        <v>260</v>
      </c>
      <c r="B293" s="17" t="s">
        <v>531</v>
      </c>
      <c r="C293" s="18"/>
      <c r="D293" s="19">
        <v>1</v>
      </c>
      <c r="E293" s="58"/>
      <c r="F293" s="20"/>
      <c r="G293" s="18"/>
      <c r="H293" s="25"/>
      <c r="I293" s="15">
        <v>293</v>
      </c>
      <c r="J293" s="15"/>
      <c r="K293" s="16"/>
      <c r="L293" s="59" t="s">
        <v>573</v>
      </c>
      <c r="M293">
        <v>1</v>
      </c>
    </row>
    <row r="294" spans="1:13">
      <c r="A294" s="17" t="s">
        <v>260</v>
      </c>
      <c r="B294" s="17" t="s">
        <v>290</v>
      </c>
      <c r="C294" s="18"/>
      <c r="D294" s="19">
        <v>1</v>
      </c>
      <c r="E294" s="58"/>
      <c r="F294" s="20"/>
      <c r="G294" s="18"/>
      <c r="H294" s="25"/>
      <c r="I294" s="15">
        <v>294</v>
      </c>
      <c r="J294" s="15"/>
      <c r="K294" s="16"/>
      <c r="L294" s="59" t="s">
        <v>573</v>
      </c>
      <c r="M294">
        <v>1</v>
      </c>
    </row>
    <row r="295" spans="1:13">
      <c r="A295" s="17" t="s">
        <v>260</v>
      </c>
      <c r="B295" s="17" t="s">
        <v>263</v>
      </c>
      <c r="C295" s="18"/>
      <c r="D295" s="19">
        <v>1</v>
      </c>
      <c r="E295" s="58"/>
      <c r="F295" s="20"/>
      <c r="G295" s="18"/>
      <c r="H295" s="25"/>
      <c r="I295" s="15">
        <v>295</v>
      </c>
      <c r="J295" s="15"/>
      <c r="K295" s="16"/>
      <c r="L295" s="59" t="s">
        <v>573</v>
      </c>
      <c r="M295">
        <v>1</v>
      </c>
    </row>
    <row r="296" spans="1:13">
      <c r="A296" s="17" t="s">
        <v>261</v>
      </c>
      <c r="B296" s="17" t="s">
        <v>531</v>
      </c>
      <c r="C296" s="18"/>
      <c r="D296" s="19">
        <v>5.5</v>
      </c>
      <c r="E296" s="58"/>
      <c r="F296" s="20"/>
      <c r="G296" s="18"/>
      <c r="H296" s="25"/>
      <c r="I296" s="15">
        <v>296</v>
      </c>
      <c r="J296" s="15"/>
      <c r="K296" s="16"/>
      <c r="L296" s="59" t="s">
        <v>572</v>
      </c>
      <c r="M296">
        <v>2</v>
      </c>
    </row>
    <row r="297" spans="1:13">
      <c r="A297" s="17" t="s">
        <v>257</v>
      </c>
      <c r="B297" s="17" t="s">
        <v>448</v>
      </c>
      <c r="C297" s="18"/>
      <c r="D297" s="19">
        <v>1</v>
      </c>
      <c r="E297" s="58"/>
      <c r="F297" s="20"/>
      <c r="G297" s="18"/>
      <c r="H297" s="25"/>
      <c r="I297" s="15">
        <v>297</v>
      </c>
      <c r="J297" s="15"/>
      <c r="K297" s="16"/>
      <c r="L297" s="59" t="s">
        <v>573</v>
      </c>
      <c r="M297">
        <v>1</v>
      </c>
    </row>
    <row r="298" spans="1:13">
      <c r="A298" s="17" t="s">
        <v>257</v>
      </c>
      <c r="B298" s="17" t="s">
        <v>533</v>
      </c>
      <c r="C298" s="18"/>
      <c r="D298" s="19">
        <v>1</v>
      </c>
      <c r="E298" s="58"/>
      <c r="F298" s="20"/>
      <c r="G298" s="18"/>
      <c r="H298" s="25"/>
      <c r="I298" s="15">
        <v>298</v>
      </c>
      <c r="J298" s="15"/>
      <c r="K298" s="16"/>
      <c r="L298" s="59" t="s">
        <v>573</v>
      </c>
      <c r="M298">
        <v>1</v>
      </c>
    </row>
    <row r="299" spans="1:13">
      <c r="A299" s="17" t="s">
        <v>259</v>
      </c>
      <c r="B299" s="17" t="s">
        <v>257</v>
      </c>
      <c r="C299" s="18"/>
      <c r="D299" s="19">
        <v>1</v>
      </c>
      <c r="E299" s="58"/>
      <c r="F299" s="20"/>
      <c r="G299" s="18"/>
      <c r="H299" s="25"/>
      <c r="I299" s="15">
        <v>299</v>
      </c>
      <c r="J299" s="15"/>
      <c r="K299" s="16"/>
      <c r="L299" s="59" t="s">
        <v>573</v>
      </c>
      <c r="M299">
        <v>1</v>
      </c>
    </row>
    <row r="300" spans="1:13">
      <c r="A300" s="17" t="s">
        <v>262</v>
      </c>
      <c r="B300" s="17" t="s">
        <v>257</v>
      </c>
      <c r="C300" s="18"/>
      <c r="D300" s="19">
        <v>1</v>
      </c>
      <c r="E300" s="58"/>
      <c r="F300" s="20"/>
      <c r="G300" s="18"/>
      <c r="H300" s="25"/>
      <c r="I300" s="15">
        <v>300</v>
      </c>
      <c r="J300" s="15"/>
      <c r="K300" s="16"/>
      <c r="L300" s="59" t="s">
        <v>573</v>
      </c>
      <c r="M300">
        <v>1</v>
      </c>
    </row>
    <row r="301" spans="1:13">
      <c r="A301" s="17" t="s">
        <v>259</v>
      </c>
      <c r="B301" s="17" t="s">
        <v>262</v>
      </c>
      <c r="C301" s="18"/>
      <c r="D301" s="19">
        <v>1</v>
      </c>
      <c r="E301" s="58"/>
      <c r="F301" s="20"/>
      <c r="G301" s="18"/>
      <c r="H301" s="25"/>
      <c r="I301" s="15">
        <v>301</v>
      </c>
      <c r="J301" s="15"/>
      <c r="K301" s="16"/>
      <c r="L301" s="59" t="s">
        <v>573</v>
      </c>
      <c r="M301">
        <v>1</v>
      </c>
    </row>
    <row r="302" spans="1:13">
      <c r="A302" s="17" t="s">
        <v>262</v>
      </c>
      <c r="B302" s="17" t="s">
        <v>259</v>
      </c>
      <c r="C302" s="18"/>
      <c r="D302" s="19">
        <v>1</v>
      </c>
      <c r="E302" s="58"/>
      <c r="F302" s="20"/>
      <c r="G302" s="18"/>
      <c r="H302" s="25"/>
      <c r="I302" s="15">
        <v>302</v>
      </c>
      <c r="J302" s="15"/>
      <c r="K302" s="16"/>
      <c r="L302" s="59" t="s">
        <v>573</v>
      </c>
      <c r="M302">
        <v>1</v>
      </c>
    </row>
    <row r="303" spans="1:13">
      <c r="A303" s="17" t="s">
        <v>263</v>
      </c>
      <c r="B303" s="17" t="s">
        <v>316</v>
      </c>
      <c r="C303" s="18"/>
      <c r="D303" s="19">
        <v>5.5</v>
      </c>
      <c r="E303" s="58"/>
      <c r="F303" s="20"/>
      <c r="G303" s="18"/>
      <c r="H303" s="25"/>
      <c r="I303" s="15">
        <v>303</v>
      </c>
      <c r="J303" s="15"/>
      <c r="K303" s="16"/>
      <c r="L303" s="59" t="s">
        <v>572</v>
      </c>
      <c r="M303">
        <v>2</v>
      </c>
    </row>
    <row r="304" spans="1:13">
      <c r="A304" s="17" t="s">
        <v>263</v>
      </c>
      <c r="B304" s="17" t="s">
        <v>531</v>
      </c>
      <c r="C304" s="18"/>
      <c r="D304" s="19">
        <v>1</v>
      </c>
      <c r="E304" s="58"/>
      <c r="F304" s="20"/>
      <c r="G304" s="18"/>
      <c r="H304" s="25"/>
      <c r="I304" s="15">
        <v>304</v>
      </c>
      <c r="J304" s="15"/>
      <c r="K304" s="16"/>
      <c r="L304" s="59" t="s">
        <v>573</v>
      </c>
      <c r="M304">
        <v>1</v>
      </c>
    </row>
    <row r="305" spans="1:13">
      <c r="A305" s="17" t="s">
        <v>263</v>
      </c>
      <c r="B305" s="17" t="s">
        <v>540</v>
      </c>
      <c r="C305" s="18"/>
      <c r="D305" s="19">
        <v>1</v>
      </c>
      <c r="E305" s="58"/>
      <c r="F305" s="20"/>
      <c r="G305" s="18"/>
      <c r="H305" s="25"/>
      <c r="I305" s="15">
        <v>305</v>
      </c>
      <c r="J305" s="15"/>
      <c r="K305" s="16"/>
      <c r="L305" s="59" t="s">
        <v>573</v>
      </c>
      <c r="M305">
        <v>1</v>
      </c>
    </row>
    <row r="306" spans="1:13">
      <c r="A306" s="17" t="s">
        <v>263</v>
      </c>
      <c r="B306" s="17" t="s">
        <v>496</v>
      </c>
      <c r="C306" s="18"/>
      <c r="D306" s="19">
        <v>1</v>
      </c>
      <c r="E306" s="58"/>
      <c r="F306" s="20"/>
      <c r="G306" s="18"/>
      <c r="H306" s="25"/>
      <c r="I306" s="15">
        <v>306</v>
      </c>
      <c r="J306" s="15"/>
      <c r="K306" s="16"/>
      <c r="L306" s="59" t="s">
        <v>573</v>
      </c>
      <c r="M306">
        <v>1</v>
      </c>
    </row>
    <row r="307" spans="1:13">
      <c r="A307" s="17" t="s">
        <v>264</v>
      </c>
      <c r="B307" s="17" t="s">
        <v>533</v>
      </c>
      <c r="C307" s="18"/>
      <c r="D307" s="19">
        <v>5.5</v>
      </c>
      <c r="E307" s="58"/>
      <c r="F307" s="20"/>
      <c r="G307" s="18"/>
      <c r="H307" s="25"/>
      <c r="I307" s="15">
        <v>307</v>
      </c>
      <c r="J307" s="15"/>
      <c r="K307" s="16"/>
      <c r="L307" s="59" t="s">
        <v>572</v>
      </c>
      <c r="M307">
        <v>2</v>
      </c>
    </row>
    <row r="308" spans="1:13">
      <c r="A308" s="17" t="s">
        <v>265</v>
      </c>
      <c r="B308" s="17" t="s">
        <v>533</v>
      </c>
      <c r="C308" s="18"/>
      <c r="D308" s="19">
        <v>5.5</v>
      </c>
      <c r="E308" s="58"/>
      <c r="F308" s="20"/>
      <c r="G308" s="18"/>
      <c r="H308" s="25"/>
      <c r="I308" s="15">
        <v>308</v>
      </c>
      <c r="J308" s="15"/>
      <c r="K308" s="16"/>
      <c r="L308" s="59" t="s">
        <v>572</v>
      </c>
      <c r="M308">
        <v>2</v>
      </c>
    </row>
    <row r="309" spans="1:13">
      <c r="A309" s="17" t="s">
        <v>266</v>
      </c>
      <c r="B309" s="17" t="s">
        <v>267</v>
      </c>
      <c r="C309" s="18"/>
      <c r="D309" s="19">
        <v>5.5</v>
      </c>
      <c r="E309" s="58"/>
      <c r="F309" s="20"/>
      <c r="G309" s="18"/>
      <c r="H309" s="25"/>
      <c r="I309" s="15">
        <v>309</v>
      </c>
      <c r="J309" s="15"/>
      <c r="K309" s="16"/>
      <c r="L309" s="59" t="s">
        <v>572</v>
      </c>
      <c r="M309">
        <v>2</v>
      </c>
    </row>
    <row r="310" spans="1:13">
      <c r="A310" s="17" t="s">
        <v>266</v>
      </c>
      <c r="B310" s="17" t="s">
        <v>560</v>
      </c>
      <c r="C310" s="18"/>
      <c r="D310" s="19">
        <v>1</v>
      </c>
      <c r="E310" s="58"/>
      <c r="F310" s="20"/>
      <c r="G310" s="18"/>
      <c r="H310" s="25"/>
      <c r="I310" s="15">
        <v>310</v>
      </c>
      <c r="J310" s="15"/>
      <c r="K310" s="16"/>
      <c r="L310" s="59" t="s">
        <v>572</v>
      </c>
      <c r="M310">
        <v>1</v>
      </c>
    </row>
    <row r="311" spans="1:13">
      <c r="A311" s="17" t="s">
        <v>267</v>
      </c>
      <c r="B311" s="17" t="s">
        <v>266</v>
      </c>
      <c r="C311" s="18"/>
      <c r="D311" s="19">
        <v>1</v>
      </c>
      <c r="E311" s="58"/>
      <c r="F311" s="20"/>
      <c r="G311" s="18"/>
      <c r="H311" s="25"/>
      <c r="I311" s="15">
        <v>311</v>
      </c>
      <c r="J311" s="15"/>
      <c r="K311" s="16"/>
      <c r="L311" s="59" t="s">
        <v>573</v>
      </c>
      <c r="M311">
        <v>1</v>
      </c>
    </row>
    <row r="312" spans="1:13">
      <c r="A312" s="17" t="s">
        <v>268</v>
      </c>
      <c r="B312" s="17" t="s">
        <v>537</v>
      </c>
      <c r="C312" s="18"/>
      <c r="D312" s="19">
        <v>5.5</v>
      </c>
      <c r="E312" s="58"/>
      <c r="F312" s="20"/>
      <c r="G312" s="18"/>
      <c r="H312" s="25"/>
      <c r="I312" s="15">
        <v>312</v>
      </c>
      <c r="J312" s="15"/>
      <c r="K312" s="16"/>
      <c r="L312" s="59" t="s">
        <v>572</v>
      </c>
      <c r="M312">
        <v>2</v>
      </c>
    </row>
    <row r="313" spans="1:13">
      <c r="A313" s="17" t="s">
        <v>269</v>
      </c>
      <c r="B313" s="17" t="s">
        <v>282</v>
      </c>
      <c r="C313" s="18"/>
      <c r="D313" s="19">
        <v>5.5</v>
      </c>
      <c r="E313" s="58"/>
      <c r="F313" s="20"/>
      <c r="G313" s="18"/>
      <c r="H313" s="25"/>
      <c r="I313" s="15">
        <v>313</v>
      </c>
      <c r="J313" s="15"/>
      <c r="K313" s="16"/>
      <c r="L313" s="59" t="s">
        <v>572</v>
      </c>
      <c r="M313">
        <v>2</v>
      </c>
    </row>
    <row r="314" spans="1:13">
      <c r="A314" s="17" t="s">
        <v>270</v>
      </c>
      <c r="B314" s="17" t="s">
        <v>267</v>
      </c>
      <c r="C314" s="18"/>
      <c r="D314" s="19">
        <v>5.5</v>
      </c>
      <c r="E314" s="58"/>
      <c r="F314" s="20"/>
      <c r="G314" s="18"/>
      <c r="H314" s="25"/>
      <c r="I314" s="15">
        <v>314</v>
      </c>
      <c r="J314" s="15"/>
      <c r="K314" s="16"/>
      <c r="L314" s="59" t="s">
        <v>572</v>
      </c>
      <c r="M314">
        <v>2</v>
      </c>
    </row>
    <row r="315" spans="1:13">
      <c r="A315" s="17" t="s">
        <v>270</v>
      </c>
      <c r="B315" s="17" t="s">
        <v>560</v>
      </c>
      <c r="C315" s="18"/>
      <c r="D315" s="19">
        <v>1</v>
      </c>
      <c r="E315" s="58"/>
      <c r="F315" s="20"/>
      <c r="G315" s="18"/>
      <c r="H315" s="25"/>
      <c r="I315" s="15">
        <v>315</v>
      </c>
      <c r="J315" s="15"/>
      <c r="K315" s="16"/>
      <c r="L315" s="59" t="s">
        <v>572</v>
      </c>
      <c r="M315">
        <v>1</v>
      </c>
    </row>
    <row r="316" spans="1:13">
      <c r="A316" s="17" t="s">
        <v>270</v>
      </c>
      <c r="B316" s="17" t="s">
        <v>533</v>
      </c>
      <c r="C316" s="18"/>
      <c r="D316" s="19">
        <v>5.5</v>
      </c>
      <c r="E316" s="58"/>
      <c r="F316" s="20"/>
      <c r="G316" s="18"/>
      <c r="H316" s="25"/>
      <c r="I316" s="15">
        <v>316</v>
      </c>
      <c r="J316" s="15"/>
      <c r="K316" s="16"/>
      <c r="L316" s="59" t="s">
        <v>573</v>
      </c>
      <c r="M316">
        <v>2</v>
      </c>
    </row>
    <row r="317" spans="1:13">
      <c r="A317" s="17" t="s">
        <v>270</v>
      </c>
      <c r="B317" s="17" t="s">
        <v>554</v>
      </c>
      <c r="C317" s="18"/>
      <c r="D317" s="19">
        <v>1</v>
      </c>
      <c r="E317" s="58"/>
      <c r="F317" s="20"/>
      <c r="G317" s="18"/>
      <c r="H317" s="25"/>
      <c r="I317" s="15">
        <v>317</v>
      </c>
      <c r="J317" s="15"/>
      <c r="K317" s="16"/>
      <c r="L317" s="59" t="s">
        <v>573</v>
      </c>
      <c r="M317">
        <v>1</v>
      </c>
    </row>
    <row r="318" spans="1:13">
      <c r="A318" s="17" t="s">
        <v>270</v>
      </c>
      <c r="B318" s="17" t="s">
        <v>517</v>
      </c>
      <c r="C318" s="18"/>
      <c r="D318" s="19">
        <v>1</v>
      </c>
      <c r="E318" s="58"/>
      <c r="F318" s="20"/>
      <c r="G318" s="18"/>
      <c r="H318" s="25"/>
      <c r="I318" s="15">
        <v>318</v>
      </c>
      <c r="J318" s="15"/>
      <c r="K318" s="16"/>
      <c r="L318" s="59" t="s">
        <v>573</v>
      </c>
      <c r="M318">
        <v>1</v>
      </c>
    </row>
    <row r="319" spans="1:13">
      <c r="A319" s="17" t="s">
        <v>270</v>
      </c>
      <c r="B319" s="17" t="s">
        <v>552</v>
      </c>
      <c r="C319" s="18"/>
      <c r="D319" s="19">
        <v>1</v>
      </c>
      <c r="E319" s="58"/>
      <c r="F319" s="20"/>
      <c r="G319" s="18"/>
      <c r="H319" s="25"/>
      <c r="I319" s="15">
        <v>319</v>
      </c>
      <c r="J319" s="15"/>
      <c r="K319" s="16"/>
      <c r="L319" s="59" t="s">
        <v>573</v>
      </c>
      <c r="M319">
        <v>1</v>
      </c>
    </row>
    <row r="320" spans="1:13">
      <c r="A320" s="17" t="s">
        <v>270</v>
      </c>
      <c r="B320" s="17" t="s">
        <v>282</v>
      </c>
      <c r="C320" s="18"/>
      <c r="D320" s="19">
        <v>1</v>
      </c>
      <c r="E320" s="58"/>
      <c r="F320" s="20"/>
      <c r="G320" s="18"/>
      <c r="H320" s="25"/>
      <c r="I320" s="15">
        <v>320</v>
      </c>
      <c r="J320" s="15"/>
      <c r="K320" s="16"/>
      <c r="L320" s="59" t="s">
        <v>573</v>
      </c>
      <c r="M320">
        <v>1</v>
      </c>
    </row>
    <row r="321" spans="1:13">
      <c r="A321" s="17" t="s">
        <v>270</v>
      </c>
      <c r="B321" s="17" t="s">
        <v>531</v>
      </c>
      <c r="C321" s="18"/>
      <c r="D321" s="19">
        <v>1</v>
      </c>
      <c r="E321" s="58"/>
      <c r="F321" s="20"/>
      <c r="G321" s="18"/>
      <c r="H321" s="25"/>
      <c r="I321" s="15">
        <v>321</v>
      </c>
      <c r="J321" s="15"/>
      <c r="K321" s="16"/>
      <c r="L321" s="59" t="s">
        <v>573</v>
      </c>
      <c r="M321">
        <v>1</v>
      </c>
    </row>
    <row r="322" spans="1:13">
      <c r="A322" s="17" t="s">
        <v>271</v>
      </c>
      <c r="B322" s="17" t="s">
        <v>270</v>
      </c>
      <c r="C322" s="18"/>
      <c r="D322" s="19">
        <v>1</v>
      </c>
      <c r="E322" s="58"/>
      <c r="F322" s="20"/>
      <c r="G322" s="18"/>
      <c r="H322" s="25"/>
      <c r="I322" s="15">
        <v>322</v>
      </c>
      <c r="J322" s="15"/>
      <c r="K322" s="16"/>
      <c r="L322" s="59" t="s">
        <v>573</v>
      </c>
      <c r="M322">
        <v>1</v>
      </c>
    </row>
    <row r="323" spans="1:13">
      <c r="A323" s="17" t="s">
        <v>272</v>
      </c>
      <c r="B323" s="17" t="s">
        <v>533</v>
      </c>
      <c r="C323" s="18"/>
      <c r="D323" s="19">
        <v>5.5</v>
      </c>
      <c r="E323" s="58"/>
      <c r="F323" s="20"/>
      <c r="G323" s="18"/>
      <c r="H323" s="25"/>
      <c r="I323" s="15">
        <v>323</v>
      </c>
      <c r="J323" s="15"/>
      <c r="K323" s="16"/>
      <c r="L323" s="59" t="s">
        <v>572</v>
      </c>
      <c r="M323">
        <v>2</v>
      </c>
    </row>
    <row r="324" spans="1:13">
      <c r="A324" s="17" t="s">
        <v>273</v>
      </c>
      <c r="B324" s="17" t="s">
        <v>272</v>
      </c>
      <c r="C324" s="18"/>
      <c r="D324" s="19">
        <v>1</v>
      </c>
      <c r="E324" s="58"/>
      <c r="F324" s="20"/>
      <c r="G324" s="18"/>
      <c r="H324" s="25"/>
      <c r="I324" s="15">
        <v>324</v>
      </c>
      <c r="J324" s="15"/>
      <c r="K324" s="16"/>
      <c r="L324" s="59" t="s">
        <v>573</v>
      </c>
      <c r="M324">
        <v>1</v>
      </c>
    </row>
    <row r="325" spans="1:13">
      <c r="A325" s="17" t="s">
        <v>274</v>
      </c>
      <c r="B325" s="17" t="s">
        <v>272</v>
      </c>
      <c r="C325" s="18"/>
      <c r="D325" s="19">
        <v>1</v>
      </c>
      <c r="E325" s="58"/>
      <c r="F325" s="20"/>
      <c r="G325" s="18"/>
      <c r="H325" s="25"/>
      <c r="I325" s="15">
        <v>325</v>
      </c>
      <c r="J325" s="15"/>
      <c r="K325" s="16"/>
      <c r="L325" s="59" t="s">
        <v>573</v>
      </c>
      <c r="M325">
        <v>1</v>
      </c>
    </row>
    <row r="326" spans="1:13">
      <c r="A326" s="17" t="s">
        <v>272</v>
      </c>
      <c r="B326" s="17" t="s">
        <v>273</v>
      </c>
      <c r="C326" s="18"/>
      <c r="D326" s="19">
        <v>1</v>
      </c>
      <c r="E326" s="58"/>
      <c r="F326" s="20"/>
      <c r="G326" s="18"/>
      <c r="H326" s="25"/>
      <c r="I326" s="15">
        <v>326</v>
      </c>
      <c r="J326" s="15"/>
      <c r="K326" s="16"/>
      <c r="L326" s="59" t="s">
        <v>573</v>
      </c>
      <c r="M326">
        <v>1</v>
      </c>
    </row>
    <row r="327" spans="1:13">
      <c r="A327" s="17" t="s">
        <v>275</v>
      </c>
      <c r="B327" s="17" t="s">
        <v>267</v>
      </c>
      <c r="C327" s="18"/>
      <c r="D327" s="19">
        <v>5.5</v>
      </c>
      <c r="E327" s="58"/>
      <c r="F327" s="20"/>
      <c r="G327" s="18"/>
      <c r="H327" s="25"/>
      <c r="I327" s="15">
        <v>327</v>
      </c>
      <c r="J327" s="15"/>
      <c r="K327" s="16"/>
      <c r="L327" s="59" t="s">
        <v>572</v>
      </c>
      <c r="M327">
        <v>2</v>
      </c>
    </row>
    <row r="328" spans="1:13">
      <c r="A328" s="17" t="s">
        <v>275</v>
      </c>
      <c r="B328" s="17" t="s">
        <v>560</v>
      </c>
      <c r="C328" s="18"/>
      <c r="D328" s="19">
        <v>1</v>
      </c>
      <c r="E328" s="58"/>
      <c r="F328" s="20"/>
      <c r="G328" s="18"/>
      <c r="H328" s="25"/>
      <c r="I328" s="15">
        <v>328</v>
      </c>
      <c r="J328" s="15"/>
      <c r="K328" s="16"/>
      <c r="L328" s="59" t="s">
        <v>572</v>
      </c>
      <c r="M328">
        <v>1</v>
      </c>
    </row>
    <row r="329" spans="1:13">
      <c r="A329" s="17" t="s">
        <v>276</v>
      </c>
      <c r="B329" s="17" t="s">
        <v>275</v>
      </c>
      <c r="C329" s="18"/>
      <c r="D329" s="19">
        <v>1</v>
      </c>
      <c r="E329" s="58"/>
      <c r="F329" s="20"/>
      <c r="G329" s="18"/>
      <c r="H329" s="25"/>
      <c r="I329" s="15">
        <v>329</v>
      </c>
      <c r="J329" s="15"/>
      <c r="K329" s="16"/>
      <c r="L329" s="59" t="s">
        <v>573</v>
      </c>
      <c r="M329">
        <v>1</v>
      </c>
    </row>
    <row r="330" spans="1:13">
      <c r="A330" s="17" t="s">
        <v>267</v>
      </c>
      <c r="B330" s="17" t="s">
        <v>275</v>
      </c>
      <c r="C330" s="18"/>
      <c r="D330" s="19">
        <v>1</v>
      </c>
      <c r="E330" s="58"/>
      <c r="F330" s="20"/>
      <c r="G330" s="18"/>
      <c r="H330" s="25"/>
      <c r="I330" s="15">
        <v>330</v>
      </c>
      <c r="J330" s="15"/>
      <c r="K330" s="16"/>
      <c r="L330" s="59" t="s">
        <v>573</v>
      </c>
      <c r="M330">
        <v>1</v>
      </c>
    </row>
    <row r="331" spans="1:13">
      <c r="A331" s="17" t="s">
        <v>271</v>
      </c>
      <c r="B331" s="17" t="s">
        <v>275</v>
      </c>
      <c r="C331" s="18"/>
      <c r="D331" s="19">
        <v>1</v>
      </c>
      <c r="E331" s="58"/>
      <c r="F331" s="20"/>
      <c r="G331" s="18"/>
      <c r="H331" s="25"/>
      <c r="I331" s="15">
        <v>331</v>
      </c>
      <c r="J331" s="15"/>
      <c r="K331" s="16"/>
      <c r="L331" s="59" t="s">
        <v>573</v>
      </c>
      <c r="M331">
        <v>1</v>
      </c>
    </row>
    <row r="332" spans="1:13">
      <c r="A332" s="17" t="s">
        <v>275</v>
      </c>
      <c r="B332" s="17" t="s">
        <v>304</v>
      </c>
      <c r="C332" s="18"/>
      <c r="D332" s="19">
        <v>1</v>
      </c>
      <c r="E332" s="58"/>
      <c r="F332" s="20"/>
      <c r="G332" s="18"/>
      <c r="H332" s="25"/>
      <c r="I332" s="15">
        <v>332</v>
      </c>
      <c r="J332" s="15"/>
      <c r="K332" s="16"/>
      <c r="L332" s="59" t="s">
        <v>573</v>
      </c>
      <c r="M332">
        <v>1</v>
      </c>
    </row>
    <row r="333" spans="1:13">
      <c r="A333" s="17" t="s">
        <v>275</v>
      </c>
      <c r="B333" s="17" t="s">
        <v>271</v>
      </c>
      <c r="C333" s="18"/>
      <c r="D333" s="19">
        <v>1</v>
      </c>
      <c r="E333" s="58"/>
      <c r="F333" s="20"/>
      <c r="G333" s="18"/>
      <c r="H333" s="25"/>
      <c r="I333" s="15">
        <v>333</v>
      </c>
      <c r="J333" s="15"/>
      <c r="K333" s="16"/>
      <c r="L333" s="59" t="s">
        <v>573</v>
      </c>
      <c r="M333">
        <v>1</v>
      </c>
    </row>
    <row r="334" spans="1:13">
      <c r="A334" s="17" t="s">
        <v>275</v>
      </c>
      <c r="B334" s="17" t="s">
        <v>533</v>
      </c>
      <c r="C334" s="18"/>
      <c r="D334" s="19">
        <v>1</v>
      </c>
      <c r="E334" s="58"/>
      <c r="F334" s="20"/>
      <c r="G334" s="18"/>
      <c r="H334" s="25"/>
      <c r="I334" s="15">
        <v>334</v>
      </c>
      <c r="J334" s="15"/>
      <c r="K334" s="16"/>
      <c r="L334" s="59" t="s">
        <v>573</v>
      </c>
      <c r="M334">
        <v>1</v>
      </c>
    </row>
    <row r="335" spans="1:13">
      <c r="A335" s="17" t="s">
        <v>275</v>
      </c>
      <c r="B335" s="17" t="s">
        <v>276</v>
      </c>
      <c r="C335" s="18"/>
      <c r="D335" s="19">
        <v>1</v>
      </c>
      <c r="E335" s="58"/>
      <c r="F335" s="20"/>
      <c r="G335" s="18"/>
      <c r="H335" s="25"/>
      <c r="I335" s="15">
        <v>335</v>
      </c>
      <c r="J335" s="15"/>
      <c r="K335" s="16"/>
      <c r="L335" s="59" t="s">
        <v>573</v>
      </c>
      <c r="M335">
        <v>1</v>
      </c>
    </row>
    <row r="336" spans="1:13">
      <c r="A336" s="17" t="s">
        <v>275</v>
      </c>
      <c r="B336" s="17" t="s">
        <v>531</v>
      </c>
      <c r="C336" s="18"/>
      <c r="D336" s="19">
        <v>1</v>
      </c>
      <c r="E336" s="58"/>
      <c r="F336" s="20"/>
      <c r="G336" s="18"/>
      <c r="H336" s="25"/>
      <c r="I336" s="15">
        <v>336</v>
      </c>
      <c r="J336" s="15"/>
      <c r="K336" s="16"/>
      <c r="L336" s="59" t="s">
        <v>573</v>
      </c>
      <c r="M336">
        <v>1</v>
      </c>
    </row>
    <row r="337" spans="1:13">
      <c r="A337" s="17" t="s">
        <v>275</v>
      </c>
      <c r="B337" s="17" t="s">
        <v>312</v>
      </c>
      <c r="C337" s="18"/>
      <c r="D337" s="19">
        <v>1</v>
      </c>
      <c r="E337" s="58"/>
      <c r="F337" s="20"/>
      <c r="G337" s="18"/>
      <c r="H337" s="25"/>
      <c r="I337" s="15">
        <v>337</v>
      </c>
      <c r="J337" s="15"/>
      <c r="K337" s="16"/>
      <c r="L337" s="59" t="s">
        <v>573</v>
      </c>
      <c r="M337">
        <v>1</v>
      </c>
    </row>
    <row r="338" spans="1:13">
      <c r="A338" s="17" t="s">
        <v>275</v>
      </c>
      <c r="B338" s="17" t="s">
        <v>407</v>
      </c>
      <c r="C338" s="18"/>
      <c r="D338" s="19">
        <v>1</v>
      </c>
      <c r="E338" s="58"/>
      <c r="F338" s="20"/>
      <c r="G338" s="18"/>
      <c r="H338" s="25"/>
      <c r="I338" s="15">
        <v>338</v>
      </c>
      <c r="J338" s="15"/>
      <c r="K338" s="16"/>
      <c r="L338" s="59" t="s">
        <v>573</v>
      </c>
      <c r="M338">
        <v>1</v>
      </c>
    </row>
    <row r="339" spans="1:13">
      <c r="A339" s="17" t="s">
        <v>275</v>
      </c>
      <c r="B339" s="17" t="s">
        <v>483</v>
      </c>
      <c r="C339" s="18"/>
      <c r="D339" s="19">
        <v>1</v>
      </c>
      <c r="E339" s="58"/>
      <c r="F339" s="20"/>
      <c r="G339" s="18"/>
      <c r="H339" s="25"/>
      <c r="I339" s="15">
        <v>339</v>
      </c>
      <c r="J339" s="15"/>
      <c r="K339" s="16"/>
      <c r="L339" s="59" t="s">
        <v>573</v>
      </c>
      <c r="M339">
        <v>1</v>
      </c>
    </row>
    <row r="340" spans="1:13">
      <c r="A340" s="17" t="s">
        <v>277</v>
      </c>
      <c r="B340" s="17" t="s">
        <v>278</v>
      </c>
      <c r="C340" s="18"/>
      <c r="D340" s="19">
        <v>10</v>
      </c>
      <c r="E340" s="58"/>
      <c r="F340" s="20"/>
      <c r="G340" s="18"/>
      <c r="H340" s="25"/>
      <c r="I340" s="15">
        <v>340</v>
      </c>
      <c r="J340" s="15"/>
      <c r="K340" s="16"/>
      <c r="L340" s="59" t="s">
        <v>572</v>
      </c>
      <c r="M340">
        <v>3</v>
      </c>
    </row>
    <row r="341" spans="1:13">
      <c r="A341" s="17" t="s">
        <v>278</v>
      </c>
      <c r="B341" s="17" t="s">
        <v>277</v>
      </c>
      <c r="C341" s="18"/>
      <c r="D341" s="19">
        <v>1</v>
      </c>
      <c r="E341" s="58"/>
      <c r="F341" s="20"/>
      <c r="G341" s="18"/>
      <c r="H341" s="25"/>
      <c r="I341" s="15">
        <v>341</v>
      </c>
      <c r="J341" s="15"/>
      <c r="K341" s="16"/>
      <c r="L341" s="59" t="s">
        <v>573</v>
      </c>
      <c r="M341">
        <v>1</v>
      </c>
    </row>
    <row r="342" spans="1:13">
      <c r="A342" s="17" t="s">
        <v>279</v>
      </c>
      <c r="B342" s="17" t="s">
        <v>428</v>
      </c>
      <c r="C342" s="18"/>
      <c r="D342" s="19">
        <v>1</v>
      </c>
      <c r="E342" s="58"/>
      <c r="F342" s="20"/>
      <c r="G342" s="18"/>
      <c r="H342" s="25"/>
      <c r="I342" s="15">
        <v>342</v>
      </c>
      <c r="J342" s="15"/>
      <c r="K342" s="16"/>
      <c r="L342" s="59" t="s">
        <v>573</v>
      </c>
      <c r="M342">
        <v>1</v>
      </c>
    </row>
    <row r="343" spans="1:13">
      <c r="A343" s="17" t="s">
        <v>279</v>
      </c>
      <c r="B343" s="17" t="s">
        <v>531</v>
      </c>
      <c r="C343" s="18"/>
      <c r="D343" s="19">
        <v>1</v>
      </c>
      <c r="E343" s="58"/>
      <c r="F343" s="20"/>
      <c r="G343" s="18"/>
      <c r="H343" s="25"/>
      <c r="I343" s="15">
        <v>343</v>
      </c>
      <c r="J343" s="15"/>
      <c r="K343" s="16"/>
      <c r="L343" s="59" t="s">
        <v>573</v>
      </c>
      <c r="M343">
        <v>1</v>
      </c>
    </row>
    <row r="344" spans="1:13">
      <c r="A344" s="17" t="s">
        <v>279</v>
      </c>
      <c r="B344" s="17" t="s">
        <v>442</v>
      </c>
      <c r="C344" s="18"/>
      <c r="D344" s="19">
        <v>1</v>
      </c>
      <c r="E344" s="58"/>
      <c r="F344" s="20"/>
      <c r="G344" s="18"/>
      <c r="H344" s="25"/>
      <c r="I344" s="15">
        <v>344</v>
      </c>
      <c r="J344" s="15"/>
      <c r="K344" s="16"/>
      <c r="L344" s="59" t="s">
        <v>573</v>
      </c>
      <c r="M344">
        <v>1</v>
      </c>
    </row>
    <row r="345" spans="1:13">
      <c r="A345" s="17" t="s">
        <v>279</v>
      </c>
      <c r="B345" s="17" t="s">
        <v>280</v>
      </c>
      <c r="C345" s="18"/>
      <c r="D345" s="19">
        <v>1</v>
      </c>
      <c r="E345" s="58"/>
      <c r="F345" s="20"/>
      <c r="G345" s="18"/>
      <c r="H345" s="25"/>
      <c r="I345" s="15">
        <v>345</v>
      </c>
      <c r="J345" s="15"/>
      <c r="K345" s="16"/>
      <c r="L345" s="59" t="s">
        <v>573</v>
      </c>
      <c r="M345">
        <v>1</v>
      </c>
    </row>
    <row r="346" spans="1:13">
      <c r="A346" s="17" t="s">
        <v>280</v>
      </c>
      <c r="B346" s="17" t="s">
        <v>279</v>
      </c>
      <c r="C346" s="18"/>
      <c r="D346" s="19">
        <v>1</v>
      </c>
      <c r="E346" s="58"/>
      <c r="F346" s="20"/>
      <c r="G346" s="18"/>
      <c r="H346" s="25"/>
      <c r="I346" s="15">
        <v>346</v>
      </c>
      <c r="J346" s="15"/>
      <c r="K346" s="16"/>
      <c r="L346" s="59" t="s">
        <v>573</v>
      </c>
      <c r="M346">
        <v>1</v>
      </c>
    </row>
    <row r="347" spans="1:13">
      <c r="A347" s="17" t="s">
        <v>280</v>
      </c>
      <c r="B347" s="17" t="s">
        <v>351</v>
      </c>
      <c r="C347" s="18"/>
      <c r="D347" s="19">
        <v>5.5</v>
      </c>
      <c r="E347" s="58"/>
      <c r="F347" s="20"/>
      <c r="G347" s="18"/>
      <c r="H347" s="25"/>
      <c r="I347" s="15">
        <v>347</v>
      </c>
      <c r="J347" s="15"/>
      <c r="K347" s="16"/>
      <c r="L347" s="59" t="s">
        <v>572</v>
      </c>
      <c r="M347">
        <v>2</v>
      </c>
    </row>
    <row r="348" spans="1:13">
      <c r="A348" s="17" t="s">
        <v>281</v>
      </c>
      <c r="B348" s="17" t="s">
        <v>280</v>
      </c>
      <c r="C348" s="18"/>
      <c r="D348" s="19">
        <v>1</v>
      </c>
      <c r="E348" s="58"/>
      <c r="F348" s="20"/>
      <c r="G348" s="18"/>
      <c r="H348" s="25"/>
      <c r="I348" s="15">
        <v>348</v>
      </c>
      <c r="J348" s="15"/>
      <c r="K348" s="16"/>
      <c r="L348" s="59" t="s">
        <v>573</v>
      </c>
      <c r="M348">
        <v>1</v>
      </c>
    </row>
    <row r="349" spans="1:13">
      <c r="A349" s="17" t="s">
        <v>282</v>
      </c>
      <c r="B349" s="17" t="s">
        <v>280</v>
      </c>
      <c r="C349" s="18"/>
      <c r="D349" s="19">
        <v>1</v>
      </c>
      <c r="E349" s="58"/>
      <c r="F349" s="20"/>
      <c r="G349" s="18"/>
      <c r="H349" s="25"/>
      <c r="I349" s="15">
        <v>349</v>
      </c>
      <c r="J349" s="15"/>
      <c r="K349" s="16"/>
      <c r="L349" s="59" t="s">
        <v>573</v>
      </c>
      <c r="M349">
        <v>1</v>
      </c>
    </row>
    <row r="350" spans="1:13">
      <c r="A350" s="17" t="s">
        <v>280</v>
      </c>
      <c r="B350" s="17" t="s">
        <v>326</v>
      </c>
      <c r="C350" s="18"/>
      <c r="D350" s="19">
        <v>1</v>
      </c>
      <c r="E350" s="58"/>
      <c r="F350" s="20"/>
      <c r="G350" s="18"/>
      <c r="H350" s="25"/>
      <c r="I350" s="15">
        <v>350</v>
      </c>
      <c r="J350" s="15"/>
      <c r="K350" s="16"/>
      <c r="L350" s="59" t="s">
        <v>573</v>
      </c>
      <c r="M350">
        <v>1</v>
      </c>
    </row>
    <row r="351" spans="1:13">
      <c r="A351" s="17" t="s">
        <v>280</v>
      </c>
      <c r="B351" s="17" t="s">
        <v>267</v>
      </c>
      <c r="C351" s="18"/>
      <c r="D351" s="19">
        <v>1</v>
      </c>
      <c r="E351" s="58"/>
      <c r="F351" s="20"/>
      <c r="G351" s="18"/>
      <c r="H351" s="25"/>
      <c r="I351" s="15">
        <v>351</v>
      </c>
      <c r="J351" s="15"/>
      <c r="K351" s="16"/>
      <c r="L351" s="59" t="s">
        <v>573</v>
      </c>
      <c r="M351">
        <v>1</v>
      </c>
    </row>
    <row r="352" spans="1:13">
      <c r="A352" s="17" t="s">
        <v>280</v>
      </c>
      <c r="B352" s="17" t="s">
        <v>541</v>
      </c>
      <c r="C352" s="18"/>
      <c r="D352" s="19">
        <v>1</v>
      </c>
      <c r="E352" s="58"/>
      <c r="F352" s="20"/>
      <c r="G352" s="18"/>
      <c r="H352" s="25"/>
      <c r="I352" s="15">
        <v>352</v>
      </c>
      <c r="J352" s="15"/>
      <c r="K352" s="16"/>
      <c r="L352" s="59" t="s">
        <v>573</v>
      </c>
      <c r="M352">
        <v>1</v>
      </c>
    </row>
    <row r="353" spans="1:13">
      <c r="A353" s="17" t="s">
        <v>280</v>
      </c>
      <c r="B353" s="17" t="s">
        <v>554</v>
      </c>
      <c r="C353" s="18"/>
      <c r="D353" s="19">
        <v>1</v>
      </c>
      <c r="E353" s="58"/>
      <c r="F353" s="20"/>
      <c r="G353" s="18"/>
      <c r="H353" s="25"/>
      <c r="I353" s="15">
        <v>353</v>
      </c>
      <c r="J353" s="15"/>
      <c r="K353" s="16"/>
      <c r="L353" s="59" t="s">
        <v>573</v>
      </c>
      <c r="M353">
        <v>1</v>
      </c>
    </row>
    <row r="354" spans="1:13">
      <c r="A354" s="17" t="s">
        <v>280</v>
      </c>
      <c r="B354" s="17" t="s">
        <v>281</v>
      </c>
      <c r="C354" s="18"/>
      <c r="D354" s="19">
        <v>1</v>
      </c>
      <c r="E354" s="58"/>
      <c r="F354" s="20"/>
      <c r="G354" s="18"/>
      <c r="H354" s="25"/>
      <c r="I354" s="15">
        <v>354</v>
      </c>
      <c r="J354" s="15"/>
      <c r="K354" s="16"/>
      <c r="L354" s="59" t="s">
        <v>573</v>
      </c>
      <c r="M354">
        <v>1</v>
      </c>
    </row>
    <row r="355" spans="1:13">
      <c r="A355" s="17" t="s">
        <v>280</v>
      </c>
      <c r="B355" s="17" t="s">
        <v>333</v>
      </c>
      <c r="C355" s="18"/>
      <c r="D355" s="19">
        <v>1</v>
      </c>
      <c r="E355" s="58"/>
      <c r="F355" s="20"/>
      <c r="G355" s="18"/>
      <c r="H355" s="25"/>
      <c r="I355" s="15">
        <v>355</v>
      </c>
      <c r="J355" s="15"/>
      <c r="K355" s="16"/>
      <c r="L355" s="59" t="s">
        <v>573</v>
      </c>
      <c r="M355">
        <v>1</v>
      </c>
    </row>
    <row r="356" spans="1:13">
      <c r="A356" s="17" t="s">
        <v>283</v>
      </c>
      <c r="B356" s="17" t="s">
        <v>284</v>
      </c>
      <c r="C356" s="18"/>
      <c r="D356" s="19">
        <v>1</v>
      </c>
      <c r="E356" s="58"/>
      <c r="F356" s="20"/>
      <c r="G356" s="18"/>
      <c r="H356" s="25"/>
      <c r="I356" s="15">
        <v>356</v>
      </c>
      <c r="J356" s="15"/>
      <c r="K356" s="16"/>
      <c r="L356" s="59" t="s">
        <v>573</v>
      </c>
      <c r="M356">
        <v>1</v>
      </c>
    </row>
    <row r="357" spans="1:13">
      <c r="A357" s="17" t="s">
        <v>284</v>
      </c>
      <c r="B357" s="17" t="s">
        <v>283</v>
      </c>
      <c r="C357" s="18"/>
      <c r="D357" s="19">
        <v>1</v>
      </c>
      <c r="E357" s="58"/>
      <c r="F357" s="20"/>
      <c r="G357" s="18"/>
      <c r="H357" s="25"/>
      <c r="I357" s="15">
        <v>357</v>
      </c>
      <c r="J357" s="15"/>
      <c r="K357" s="16"/>
      <c r="L357" s="59" t="s">
        <v>573</v>
      </c>
      <c r="M357">
        <v>1</v>
      </c>
    </row>
    <row r="358" spans="1:13">
      <c r="A358" s="17" t="s">
        <v>285</v>
      </c>
      <c r="B358" s="17" t="s">
        <v>531</v>
      </c>
      <c r="C358" s="18"/>
      <c r="D358" s="19">
        <v>1</v>
      </c>
      <c r="E358" s="58"/>
      <c r="F358" s="20"/>
      <c r="G358" s="18"/>
      <c r="H358" s="25"/>
      <c r="I358" s="15">
        <v>358</v>
      </c>
      <c r="J358" s="15"/>
      <c r="K358" s="16"/>
      <c r="L358" s="59" t="s">
        <v>573</v>
      </c>
      <c r="M358">
        <v>1</v>
      </c>
    </row>
    <row r="359" spans="1:13">
      <c r="A359" s="17" t="s">
        <v>285</v>
      </c>
      <c r="B359" s="17" t="s">
        <v>541</v>
      </c>
      <c r="C359" s="18"/>
      <c r="D359" s="19">
        <v>1</v>
      </c>
      <c r="E359" s="58"/>
      <c r="F359" s="20"/>
      <c r="G359" s="18"/>
      <c r="H359" s="25"/>
      <c r="I359" s="15">
        <v>359</v>
      </c>
      <c r="J359" s="15"/>
      <c r="K359" s="16"/>
      <c r="L359" s="59" t="s">
        <v>573</v>
      </c>
      <c r="M359">
        <v>1</v>
      </c>
    </row>
    <row r="360" spans="1:13">
      <c r="A360" s="17" t="s">
        <v>286</v>
      </c>
      <c r="B360" s="17" t="s">
        <v>499</v>
      </c>
      <c r="C360" s="18"/>
      <c r="D360" s="19">
        <v>1</v>
      </c>
      <c r="E360" s="58"/>
      <c r="F360" s="20"/>
      <c r="G360" s="18"/>
      <c r="H360" s="25"/>
      <c r="I360" s="15">
        <v>360</v>
      </c>
      <c r="J360" s="15"/>
      <c r="K360" s="16"/>
      <c r="L360" s="59" t="s">
        <v>572</v>
      </c>
      <c r="M360">
        <v>1</v>
      </c>
    </row>
    <row r="361" spans="1:13">
      <c r="A361" s="17" t="s">
        <v>286</v>
      </c>
      <c r="B361" s="17" t="s">
        <v>332</v>
      </c>
      <c r="C361" s="18"/>
      <c r="D361" s="19">
        <v>5.5</v>
      </c>
      <c r="E361" s="58"/>
      <c r="F361" s="20"/>
      <c r="G361" s="18"/>
      <c r="H361" s="25"/>
      <c r="I361" s="15">
        <v>361</v>
      </c>
      <c r="J361" s="15"/>
      <c r="K361" s="16"/>
      <c r="L361" s="59" t="s">
        <v>572</v>
      </c>
      <c r="M361">
        <v>2</v>
      </c>
    </row>
    <row r="362" spans="1:13">
      <c r="A362" s="17" t="s">
        <v>174</v>
      </c>
      <c r="B362" s="17" t="s">
        <v>286</v>
      </c>
      <c r="C362" s="18"/>
      <c r="D362" s="19">
        <v>1</v>
      </c>
      <c r="E362" s="58"/>
      <c r="F362" s="20"/>
      <c r="G362" s="18"/>
      <c r="H362" s="25"/>
      <c r="I362" s="15">
        <v>362</v>
      </c>
      <c r="J362" s="15"/>
      <c r="K362" s="16"/>
      <c r="L362" s="59" t="s">
        <v>573</v>
      </c>
      <c r="M362">
        <v>1</v>
      </c>
    </row>
    <row r="363" spans="1:13">
      <c r="A363" s="17" t="s">
        <v>286</v>
      </c>
      <c r="B363" s="17" t="s">
        <v>513</v>
      </c>
      <c r="C363" s="18"/>
      <c r="D363" s="19">
        <v>1</v>
      </c>
      <c r="E363" s="58"/>
      <c r="F363" s="20"/>
      <c r="G363" s="18"/>
      <c r="H363" s="25"/>
      <c r="I363" s="15">
        <v>363</v>
      </c>
      <c r="J363" s="15"/>
      <c r="K363" s="16"/>
      <c r="L363" s="59" t="s">
        <v>573</v>
      </c>
      <c r="M363">
        <v>1</v>
      </c>
    </row>
    <row r="364" spans="1:13">
      <c r="A364" s="17" t="s">
        <v>286</v>
      </c>
      <c r="B364" s="17" t="s">
        <v>550</v>
      </c>
      <c r="C364" s="18"/>
      <c r="D364" s="19">
        <v>1</v>
      </c>
      <c r="E364" s="58"/>
      <c r="F364" s="20"/>
      <c r="G364" s="18"/>
      <c r="H364" s="25"/>
      <c r="I364" s="15">
        <v>364</v>
      </c>
      <c r="J364" s="15"/>
      <c r="K364" s="16"/>
      <c r="L364" s="59" t="s">
        <v>573</v>
      </c>
      <c r="M364">
        <v>1</v>
      </c>
    </row>
    <row r="365" spans="1:13">
      <c r="A365" s="17" t="s">
        <v>286</v>
      </c>
      <c r="B365" s="17" t="s">
        <v>519</v>
      </c>
      <c r="C365" s="18"/>
      <c r="D365" s="19">
        <v>1</v>
      </c>
      <c r="E365" s="58"/>
      <c r="F365" s="20"/>
      <c r="G365" s="18"/>
      <c r="H365" s="25"/>
      <c r="I365" s="15">
        <v>365</v>
      </c>
      <c r="J365" s="15"/>
      <c r="K365" s="16"/>
      <c r="L365" s="59" t="s">
        <v>573</v>
      </c>
      <c r="M365">
        <v>1</v>
      </c>
    </row>
    <row r="366" spans="1:13">
      <c r="A366" s="17" t="s">
        <v>286</v>
      </c>
      <c r="B366" s="17" t="s">
        <v>486</v>
      </c>
      <c r="C366" s="18"/>
      <c r="D366" s="19">
        <v>1</v>
      </c>
      <c r="E366" s="58"/>
      <c r="F366" s="20"/>
      <c r="G366" s="18"/>
      <c r="H366" s="25"/>
      <c r="I366" s="15">
        <v>366</v>
      </c>
      <c r="J366" s="15"/>
      <c r="K366" s="16"/>
      <c r="L366" s="59" t="s">
        <v>573</v>
      </c>
      <c r="M366">
        <v>1</v>
      </c>
    </row>
    <row r="367" spans="1:13">
      <c r="A367" s="17" t="s">
        <v>286</v>
      </c>
      <c r="B367" s="17" t="s">
        <v>291</v>
      </c>
      <c r="C367" s="18"/>
      <c r="D367" s="19">
        <v>1</v>
      </c>
      <c r="E367" s="58"/>
      <c r="F367" s="20"/>
      <c r="G367" s="18"/>
      <c r="H367" s="25"/>
      <c r="I367" s="15">
        <v>367</v>
      </c>
      <c r="J367" s="15"/>
      <c r="K367" s="16"/>
      <c r="L367" s="59" t="s">
        <v>573</v>
      </c>
      <c r="M367">
        <v>1</v>
      </c>
    </row>
    <row r="368" spans="1:13">
      <c r="A368" s="17" t="s">
        <v>286</v>
      </c>
      <c r="B368" s="17" t="s">
        <v>480</v>
      </c>
      <c r="C368" s="18"/>
      <c r="D368" s="19">
        <v>1</v>
      </c>
      <c r="E368" s="58"/>
      <c r="F368" s="20"/>
      <c r="G368" s="18"/>
      <c r="H368" s="25"/>
      <c r="I368" s="15">
        <v>368</v>
      </c>
      <c r="J368" s="15"/>
      <c r="K368" s="16"/>
      <c r="L368" s="59" t="s">
        <v>573</v>
      </c>
      <c r="M368">
        <v>1</v>
      </c>
    </row>
    <row r="369" spans="1:13">
      <c r="A369" s="17" t="s">
        <v>286</v>
      </c>
      <c r="B369" s="17" t="s">
        <v>293</v>
      </c>
      <c r="C369" s="18"/>
      <c r="D369" s="19">
        <v>1</v>
      </c>
      <c r="E369" s="58"/>
      <c r="F369" s="20"/>
      <c r="G369" s="18"/>
      <c r="H369" s="25"/>
      <c r="I369" s="15">
        <v>369</v>
      </c>
      <c r="J369" s="15"/>
      <c r="K369" s="16"/>
      <c r="L369" s="59" t="s">
        <v>573</v>
      </c>
      <c r="M369">
        <v>1</v>
      </c>
    </row>
    <row r="370" spans="1:13">
      <c r="A370" s="17" t="s">
        <v>286</v>
      </c>
      <c r="B370" s="17" t="s">
        <v>565</v>
      </c>
      <c r="C370" s="18"/>
      <c r="D370" s="19">
        <v>1</v>
      </c>
      <c r="E370" s="58"/>
      <c r="F370" s="20"/>
      <c r="G370" s="18"/>
      <c r="H370" s="25"/>
      <c r="I370" s="15">
        <v>370</v>
      </c>
      <c r="J370" s="15"/>
      <c r="K370" s="16"/>
      <c r="L370" s="59" t="s">
        <v>573</v>
      </c>
      <c r="M370">
        <v>1</v>
      </c>
    </row>
    <row r="371" spans="1:13">
      <c r="A371" s="17" t="s">
        <v>286</v>
      </c>
      <c r="B371" s="17" t="s">
        <v>314</v>
      </c>
      <c r="C371" s="18"/>
      <c r="D371" s="19">
        <v>1</v>
      </c>
      <c r="E371" s="58"/>
      <c r="F371" s="20"/>
      <c r="G371" s="18"/>
      <c r="H371" s="25"/>
      <c r="I371" s="15">
        <v>371</v>
      </c>
      <c r="J371" s="15"/>
      <c r="K371" s="16"/>
      <c r="L371" s="59" t="s">
        <v>573</v>
      </c>
      <c r="M371">
        <v>1</v>
      </c>
    </row>
    <row r="372" spans="1:13">
      <c r="A372" s="17" t="s">
        <v>286</v>
      </c>
      <c r="B372" s="17" t="s">
        <v>333</v>
      </c>
      <c r="C372" s="18"/>
      <c r="D372" s="19">
        <v>1</v>
      </c>
      <c r="E372" s="58"/>
      <c r="F372" s="20"/>
      <c r="G372" s="18"/>
      <c r="H372" s="25"/>
      <c r="I372" s="15">
        <v>372</v>
      </c>
      <c r="J372" s="15"/>
      <c r="K372" s="16"/>
      <c r="L372" s="59" t="s">
        <v>573</v>
      </c>
      <c r="M372">
        <v>1</v>
      </c>
    </row>
    <row r="373" spans="1:13">
      <c r="A373" s="17" t="s">
        <v>286</v>
      </c>
      <c r="B373" s="17" t="s">
        <v>254</v>
      </c>
      <c r="C373" s="18"/>
      <c r="D373" s="19">
        <v>1</v>
      </c>
      <c r="E373" s="58"/>
      <c r="F373" s="20"/>
      <c r="G373" s="18"/>
      <c r="H373" s="25"/>
      <c r="I373" s="15">
        <v>373</v>
      </c>
      <c r="J373" s="15"/>
      <c r="K373" s="16"/>
      <c r="L373" s="59" t="s">
        <v>573</v>
      </c>
      <c r="M373">
        <v>1</v>
      </c>
    </row>
    <row r="374" spans="1:13">
      <c r="A374" s="17" t="s">
        <v>286</v>
      </c>
      <c r="B374" s="17" t="s">
        <v>407</v>
      </c>
      <c r="C374" s="18"/>
      <c r="D374" s="19">
        <v>1</v>
      </c>
      <c r="E374" s="58"/>
      <c r="F374" s="20"/>
      <c r="G374" s="18"/>
      <c r="H374" s="25"/>
      <c r="I374" s="15">
        <v>374</v>
      </c>
      <c r="J374" s="15"/>
      <c r="K374" s="16"/>
      <c r="L374" s="59" t="s">
        <v>573</v>
      </c>
      <c r="M374">
        <v>1</v>
      </c>
    </row>
    <row r="375" spans="1:13">
      <c r="A375" s="17" t="s">
        <v>286</v>
      </c>
      <c r="B375" s="17" t="s">
        <v>174</v>
      </c>
      <c r="C375" s="18"/>
      <c r="D375" s="19">
        <v>1</v>
      </c>
      <c r="E375" s="58"/>
      <c r="F375" s="20"/>
      <c r="G375" s="18"/>
      <c r="H375" s="25"/>
      <c r="I375" s="15">
        <v>375</v>
      </c>
      <c r="J375" s="15"/>
      <c r="K375" s="16"/>
      <c r="L375" s="59" t="s">
        <v>573</v>
      </c>
      <c r="M375">
        <v>1</v>
      </c>
    </row>
    <row r="376" spans="1:13">
      <c r="A376" s="17" t="s">
        <v>254</v>
      </c>
      <c r="B376" s="17" t="s">
        <v>286</v>
      </c>
      <c r="C376" s="18"/>
      <c r="D376" s="19">
        <v>1</v>
      </c>
      <c r="E376" s="58"/>
      <c r="F376" s="20"/>
      <c r="G376" s="18"/>
      <c r="H376" s="25"/>
      <c r="I376" s="15">
        <v>376</v>
      </c>
      <c r="J376" s="15"/>
      <c r="K376" s="16"/>
      <c r="L376" s="59" t="s">
        <v>573</v>
      </c>
      <c r="M376">
        <v>1</v>
      </c>
    </row>
    <row r="377" spans="1:13">
      <c r="A377" s="17" t="s">
        <v>287</v>
      </c>
      <c r="B377" s="17" t="s">
        <v>286</v>
      </c>
      <c r="C377" s="18"/>
      <c r="D377" s="19">
        <v>1</v>
      </c>
      <c r="E377" s="58"/>
      <c r="F377" s="20"/>
      <c r="G377" s="18"/>
      <c r="H377" s="25"/>
      <c r="I377" s="15">
        <v>377</v>
      </c>
      <c r="J377" s="15"/>
      <c r="K377" s="16"/>
      <c r="L377" s="59" t="s">
        <v>573</v>
      </c>
      <c r="M377">
        <v>1</v>
      </c>
    </row>
    <row r="378" spans="1:13">
      <c r="A378" s="17" t="s">
        <v>288</v>
      </c>
      <c r="B378" s="17" t="s">
        <v>287</v>
      </c>
      <c r="C378" s="18"/>
      <c r="D378" s="19">
        <v>1</v>
      </c>
      <c r="E378" s="58"/>
      <c r="F378" s="20"/>
      <c r="G378" s="18"/>
      <c r="H378" s="25"/>
      <c r="I378" s="15">
        <v>378</v>
      </c>
      <c r="J378" s="15"/>
      <c r="K378" s="16"/>
      <c r="L378" s="59" t="s">
        <v>573</v>
      </c>
      <c r="M378">
        <v>1</v>
      </c>
    </row>
    <row r="379" spans="1:13">
      <c r="A379" s="17" t="s">
        <v>287</v>
      </c>
      <c r="B379" s="17" t="s">
        <v>290</v>
      </c>
      <c r="C379" s="18"/>
      <c r="D379" s="19">
        <v>1</v>
      </c>
      <c r="E379" s="58"/>
      <c r="F379" s="20"/>
      <c r="G379" s="18"/>
      <c r="H379" s="25"/>
      <c r="I379" s="15">
        <v>379</v>
      </c>
      <c r="J379" s="15"/>
      <c r="K379" s="16"/>
      <c r="L379" s="59" t="s">
        <v>573</v>
      </c>
      <c r="M379">
        <v>1</v>
      </c>
    </row>
    <row r="380" spans="1:13">
      <c r="A380" s="17" t="s">
        <v>287</v>
      </c>
      <c r="B380" s="17" t="s">
        <v>554</v>
      </c>
      <c r="C380" s="18"/>
      <c r="D380" s="19">
        <v>1</v>
      </c>
      <c r="E380" s="58"/>
      <c r="F380" s="20"/>
      <c r="G380" s="18"/>
      <c r="H380" s="25"/>
      <c r="I380" s="15">
        <v>380</v>
      </c>
      <c r="J380" s="15"/>
      <c r="K380" s="16"/>
      <c r="L380" s="59" t="s">
        <v>573</v>
      </c>
      <c r="M380">
        <v>1</v>
      </c>
    </row>
    <row r="381" spans="1:13">
      <c r="A381" s="17" t="s">
        <v>287</v>
      </c>
      <c r="B381" s="17" t="s">
        <v>288</v>
      </c>
      <c r="C381" s="18"/>
      <c r="D381" s="19">
        <v>1</v>
      </c>
      <c r="E381" s="58"/>
      <c r="F381" s="20"/>
      <c r="G381" s="18"/>
      <c r="H381" s="25"/>
      <c r="I381" s="15">
        <v>381</v>
      </c>
      <c r="J381" s="15"/>
      <c r="K381" s="16"/>
      <c r="L381" s="59" t="s">
        <v>573</v>
      </c>
      <c r="M381">
        <v>1</v>
      </c>
    </row>
    <row r="382" spans="1:13">
      <c r="A382" s="17" t="s">
        <v>271</v>
      </c>
      <c r="B382" s="17" t="s">
        <v>267</v>
      </c>
      <c r="C382" s="18"/>
      <c r="D382" s="19">
        <v>5.5</v>
      </c>
      <c r="E382" s="58"/>
      <c r="F382" s="20"/>
      <c r="G382" s="18"/>
      <c r="H382" s="25"/>
      <c r="I382" s="15">
        <v>382</v>
      </c>
      <c r="J382" s="15"/>
      <c r="K382" s="16"/>
      <c r="L382" s="59" t="s">
        <v>572</v>
      </c>
      <c r="M382">
        <v>2</v>
      </c>
    </row>
    <row r="383" spans="1:13">
      <c r="A383" s="17" t="s">
        <v>271</v>
      </c>
      <c r="B383" s="17" t="s">
        <v>560</v>
      </c>
      <c r="C383" s="18"/>
      <c r="D383" s="19">
        <v>1</v>
      </c>
      <c r="E383" s="58"/>
      <c r="F383" s="20"/>
      <c r="G383" s="18"/>
      <c r="H383" s="25"/>
      <c r="I383" s="15">
        <v>383</v>
      </c>
      <c r="J383" s="15"/>
      <c r="K383" s="16"/>
      <c r="L383" s="59" t="s">
        <v>572</v>
      </c>
      <c r="M383">
        <v>1</v>
      </c>
    </row>
    <row r="384" spans="1:13">
      <c r="A384" s="17" t="s">
        <v>276</v>
      </c>
      <c r="B384" s="17" t="s">
        <v>271</v>
      </c>
      <c r="C384" s="18"/>
      <c r="D384" s="19">
        <v>1</v>
      </c>
      <c r="E384" s="58"/>
      <c r="F384" s="20"/>
      <c r="G384" s="18"/>
      <c r="H384" s="25"/>
      <c r="I384" s="15">
        <v>384</v>
      </c>
      <c r="J384" s="15"/>
      <c r="K384" s="16"/>
      <c r="L384" s="59" t="s">
        <v>573</v>
      </c>
      <c r="M384">
        <v>1</v>
      </c>
    </row>
    <row r="385" spans="1:13">
      <c r="A385" s="17" t="s">
        <v>220</v>
      </c>
      <c r="B385" s="17" t="s">
        <v>271</v>
      </c>
      <c r="C385" s="18"/>
      <c r="D385" s="19">
        <v>1</v>
      </c>
      <c r="E385" s="58"/>
      <c r="F385" s="20"/>
      <c r="G385" s="18"/>
      <c r="H385" s="25"/>
      <c r="I385" s="15">
        <v>385</v>
      </c>
      <c r="J385" s="15"/>
      <c r="K385" s="16"/>
      <c r="L385" s="59" t="s">
        <v>573</v>
      </c>
      <c r="M385">
        <v>1</v>
      </c>
    </row>
    <row r="386" spans="1:13">
      <c r="A386" s="17" t="s">
        <v>271</v>
      </c>
      <c r="B386" s="17" t="s">
        <v>276</v>
      </c>
      <c r="C386" s="18"/>
      <c r="D386" s="19">
        <v>1</v>
      </c>
      <c r="E386" s="58"/>
      <c r="F386" s="20"/>
      <c r="G386" s="18"/>
      <c r="H386" s="25"/>
      <c r="I386" s="15">
        <v>386</v>
      </c>
      <c r="J386" s="15"/>
      <c r="K386" s="16"/>
      <c r="L386" s="59" t="s">
        <v>573</v>
      </c>
      <c r="M386">
        <v>1</v>
      </c>
    </row>
    <row r="387" spans="1:13">
      <c r="A387" s="17" t="s">
        <v>271</v>
      </c>
      <c r="B387" s="17" t="s">
        <v>312</v>
      </c>
      <c r="C387" s="18"/>
      <c r="D387" s="19">
        <v>1</v>
      </c>
      <c r="E387" s="58"/>
      <c r="F387" s="20"/>
      <c r="G387" s="18"/>
      <c r="H387" s="25"/>
      <c r="I387" s="15">
        <v>387</v>
      </c>
      <c r="J387" s="15"/>
      <c r="K387" s="16"/>
      <c r="L387" s="59" t="s">
        <v>573</v>
      </c>
      <c r="M387">
        <v>1</v>
      </c>
    </row>
    <row r="388" spans="1:13">
      <c r="A388" s="17" t="s">
        <v>271</v>
      </c>
      <c r="B388" s="17" t="s">
        <v>517</v>
      </c>
      <c r="C388" s="18"/>
      <c r="D388" s="19">
        <v>1</v>
      </c>
      <c r="E388" s="58"/>
      <c r="F388" s="20"/>
      <c r="G388" s="18"/>
      <c r="H388" s="25"/>
      <c r="I388" s="15">
        <v>388</v>
      </c>
      <c r="J388" s="15"/>
      <c r="K388" s="16"/>
      <c r="L388" s="59" t="s">
        <v>573</v>
      </c>
      <c r="M388">
        <v>1</v>
      </c>
    </row>
    <row r="389" spans="1:13">
      <c r="A389" s="17" t="s">
        <v>271</v>
      </c>
      <c r="B389" s="17" t="s">
        <v>291</v>
      </c>
      <c r="C389" s="18"/>
      <c r="D389" s="19">
        <v>1</v>
      </c>
      <c r="E389" s="58"/>
      <c r="F389" s="20"/>
      <c r="G389" s="18"/>
      <c r="H389" s="25"/>
      <c r="I389" s="15">
        <v>389</v>
      </c>
      <c r="J389" s="15"/>
      <c r="K389" s="16"/>
      <c r="L389" s="59" t="s">
        <v>573</v>
      </c>
      <c r="M389">
        <v>1</v>
      </c>
    </row>
    <row r="390" spans="1:13">
      <c r="A390" s="17" t="s">
        <v>271</v>
      </c>
      <c r="B390" s="17" t="s">
        <v>533</v>
      </c>
      <c r="C390" s="18"/>
      <c r="D390" s="19">
        <v>1</v>
      </c>
      <c r="E390" s="58"/>
      <c r="F390" s="20"/>
      <c r="G390" s="18"/>
      <c r="H390" s="25"/>
      <c r="I390" s="15">
        <v>390</v>
      </c>
      <c r="J390" s="15"/>
      <c r="K390" s="16"/>
      <c r="L390" s="59" t="s">
        <v>573</v>
      </c>
      <c r="M390">
        <v>1</v>
      </c>
    </row>
    <row r="391" spans="1:13">
      <c r="A391" s="17" t="s">
        <v>271</v>
      </c>
      <c r="B391" s="17" t="s">
        <v>449</v>
      </c>
      <c r="C391" s="18"/>
      <c r="D391" s="19">
        <v>1</v>
      </c>
      <c r="E391" s="58"/>
      <c r="F391" s="20"/>
      <c r="G391" s="18"/>
      <c r="H391" s="25"/>
      <c r="I391" s="15">
        <v>391</v>
      </c>
      <c r="J391" s="15"/>
      <c r="K391" s="16"/>
      <c r="L391" s="59" t="s">
        <v>573</v>
      </c>
      <c r="M391">
        <v>1</v>
      </c>
    </row>
    <row r="392" spans="1:13">
      <c r="A392" s="17" t="s">
        <v>289</v>
      </c>
      <c r="B392" s="17" t="s">
        <v>271</v>
      </c>
      <c r="C392" s="18"/>
      <c r="D392" s="19">
        <v>1</v>
      </c>
      <c r="E392" s="58"/>
      <c r="F392" s="20"/>
      <c r="G392" s="18"/>
      <c r="H392" s="25"/>
      <c r="I392" s="15">
        <v>392</v>
      </c>
      <c r="J392" s="15"/>
      <c r="K392" s="16"/>
      <c r="L392" s="59" t="s">
        <v>573</v>
      </c>
      <c r="M392">
        <v>1</v>
      </c>
    </row>
    <row r="393" spans="1:13">
      <c r="A393" s="17" t="s">
        <v>276</v>
      </c>
      <c r="B393" s="17" t="s">
        <v>514</v>
      </c>
      <c r="C393" s="18"/>
      <c r="D393" s="19">
        <v>1</v>
      </c>
      <c r="E393" s="58"/>
      <c r="F393" s="20"/>
      <c r="G393" s="18"/>
      <c r="H393" s="25"/>
      <c r="I393" s="15">
        <v>393</v>
      </c>
      <c r="J393" s="15"/>
      <c r="K393" s="16"/>
      <c r="L393" s="59" t="s">
        <v>573</v>
      </c>
      <c r="M393">
        <v>1</v>
      </c>
    </row>
    <row r="394" spans="1:13">
      <c r="A394" s="17" t="s">
        <v>276</v>
      </c>
      <c r="B394" s="17" t="s">
        <v>267</v>
      </c>
      <c r="C394" s="18"/>
      <c r="D394" s="19">
        <v>1</v>
      </c>
      <c r="E394" s="58"/>
      <c r="F394" s="20"/>
      <c r="G394" s="18"/>
      <c r="H394" s="25"/>
      <c r="I394" s="15">
        <v>394</v>
      </c>
      <c r="J394" s="15"/>
      <c r="K394" s="16"/>
      <c r="L394" s="59" t="s">
        <v>573</v>
      </c>
      <c r="M394">
        <v>1</v>
      </c>
    </row>
    <row r="395" spans="1:13">
      <c r="A395" s="17" t="s">
        <v>276</v>
      </c>
      <c r="B395" s="17" t="s">
        <v>312</v>
      </c>
      <c r="C395" s="18"/>
      <c r="D395" s="19">
        <v>1</v>
      </c>
      <c r="E395" s="58"/>
      <c r="F395" s="20"/>
      <c r="G395" s="18"/>
      <c r="H395" s="25"/>
      <c r="I395" s="15">
        <v>395</v>
      </c>
      <c r="J395" s="15"/>
      <c r="K395" s="16"/>
      <c r="L395" s="59" t="s">
        <v>573</v>
      </c>
      <c r="M395">
        <v>1</v>
      </c>
    </row>
    <row r="396" spans="1:13">
      <c r="A396" s="17" t="s">
        <v>276</v>
      </c>
      <c r="B396" s="17" t="s">
        <v>289</v>
      </c>
      <c r="C396" s="18"/>
      <c r="D396" s="19">
        <v>1</v>
      </c>
      <c r="E396" s="58"/>
      <c r="F396" s="20"/>
      <c r="G396" s="18"/>
      <c r="H396" s="25"/>
      <c r="I396" s="15">
        <v>396</v>
      </c>
      <c r="J396" s="15"/>
      <c r="K396" s="16"/>
      <c r="L396" s="59" t="s">
        <v>573</v>
      </c>
      <c r="M396">
        <v>1</v>
      </c>
    </row>
    <row r="397" spans="1:13">
      <c r="A397" s="17" t="s">
        <v>289</v>
      </c>
      <c r="B397" s="17" t="s">
        <v>276</v>
      </c>
      <c r="C397" s="18"/>
      <c r="D397" s="19">
        <v>1</v>
      </c>
      <c r="E397" s="58"/>
      <c r="F397" s="20"/>
      <c r="G397" s="18"/>
      <c r="H397" s="25"/>
      <c r="I397" s="15">
        <v>397</v>
      </c>
      <c r="J397" s="15"/>
      <c r="K397" s="16"/>
      <c r="L397" s="59" t="s">
        <v>573</v>
      </c>
      <c r="M397">
        <v>1</v>
      </c>
    </row>
    <row r="398" spans="1:13">
      <c r="A398" s="17" t="s">
        <v>289</v>
      </c>
      <c r="B398" s="17" t="s">
        <v>290</v>
      </c>
      <c r="C398" s="18"/>
      <c r="D398" s="19">
        <v>5.5</v>
      </c>
      <c r="E398" s="58"/>
      <c r="F398" s="20"/>
      <c r="G398" s="18"/>
      <c r="H398" s="25"/>
      <c r="I398" s="15">
        <v>398</v>
      </c>
      <c r="J398" s="15"/>
      <c r="K398" s="16"/>
      <c r="L398" s="59" t="s">
        <v>572</v>
      </c>
      <c r="M398">
        <v>2</v>
      </c>
    </row>
    <row r="399" spans="1:13">
      <c r="A399" s="17" t="s">
        <v>290</v>
      </c>
      <c r="B399" s="17" t="s">
        <v>289</v>
      </c>
      <c r="C399" s="18"/>
      <c r="D399" s="19">
        <v>1</v>
      </c>
      <c r="E399" s="58"/>
      <c r="F399" s="20"/>
      <c r="G399" s="18"/>
      <c r="H399" s="25"/>
      <c r="I399" s="15">
        <v>399</v>
      </c>
      <c r="J399" s="15"/>
      <c r="K399" s="16"/>
      <c r="L399" s="59" t="s">
        <v>573</v>
      </c>
      <c r="M399">
        <v>1</v>
      </c>
    </row>
    <row r="400" spans="1:13">
      <c r="A400" s="17" t="s">
        <v>289</v>
      </c>
      <c r="B400" s="17" t="s">
        <v>447</v>
      </c>
      <c r="C400" s="18"/>
      <c r="D400" s="19">
        <v>1</v>
      </c>
      <c r="E400" s="58"/>
      <c r="F400" s="20"/>
      <c r="G400" s="18"/>
      <c r="H400" s="25"/>
      <c r="I400" s="15">
        <v>400</v>
      </c>
      <c r="J400" s="15"/>
      <c r="K400" s="16"/>
      <c r="L400" s="59" t="s">
        <v>573</v>
      </c>
      <c r="M400">
        <v>1</v>
      </c>
    </row>
    <row r="401" spans="1:13">
      <c r="A401" s="17" t="s">
        <v>289</v>
      </c>
      <c r="B401" s="17" t="s">
        <v>448</v>
      </c>
      <c r="C401" s="18"/>
      <c r="D401" s="19">
        <v>1</v>
      </c>
      <c r="E401" s="58"/>
      <c r="F401" s="20"/>
      <c r="G401" s="18"/>
      <c r="H401" s="25"/>
      <c r="I401" s="15">
        <v>401</v>
      </c>
      <c r="J401" s="15"/>
      <c r="K401" s="16"/>
      <c r="L401" s="59" t="s">
        <v>573</v>
      </c>
      <c r="M401">
        <v>1</v>
      </c>
    </row>
    <row r="402" spans="1:13">
      <c r="A402" s="17" t="s">
        <v>289</v>
      </c>
      <c r="B402" s="17" t="s">
        <v>282</v>
      </c>
      <c r="C402" s="18"/>
      <c r="D402" s="19">
        <v>1</v>
      </c>
      <c r="E402" s="58"/>
      <c r="F402" s="20"/>
      <c r="G402" s="18"/>
      <c r="H402" s="25"/>
      <c r="I402" s="15">
        <v>402</v>
      </c>
      <c r="J402" s="15"/>
      <c r="K402" s="16"/>
      <c r="L402" s="59" t="s">
        <v>573</v>
      </c>
      <c r="M402">
        <v>1</v>
      </c>
    </row>
    <row r="403" spans="1:13">
      <c r="A403" s="17" t="s">
        <v>291</v>
      </c>
      <c r="B403" s="17" t="s">
        <v>468</v>
      </c>
      <c r="C403" s="18"/>
      <c r="D403" s="19">
        <v>5.5</v>
      </c>
      <c r="E403" s="58"/>
      <c r="F403" s="20"/>
      <c r="G403" s="18"/>
      <c r="H403" s="25"/>
      <c r="I403" s="15">
        <v>403</v>
      </c>
      <c r="J403" s="15"/>
      <c r="K403" s="16"/>
      <c r="L403" s="59" t="s">
        <v>572</v>
      </c>
      <c r="M403">
        <v>2</v>
      </c>
    </row>
    <row r="404" spans="1:13">
      <c r="A404" s="17" t="s">
        <v>267</v>
      </c>
      <c r="B404" s="17" t="s">
        <v>291</v>
      </c>
      <c r="C404" s="18"/>
      <c r="D404" s="19">
        <v>5.5</v>
      </c>
      <c r="E404" s="58"/>
      <c r="F404" s="20"/>
      <c r="G404" s="18"/>
      <c r="H404" s="25"/>
      <c r="I404" s="15">
        <v>404</v>
      </c>
      <c r="J404" s="15"/>
      <c r="K404" s="16"/>
      <c r="L404" s="59" t="s">
        <v>572</v>
      </c>
      <c r="M404">
        <v>2</v>
      </c>
    </row>
    <row r="405" spans="1:13">
      <c r="A405" s="17" t="s">
        <v>292</v>
      </c>
      <c r="B405" s="17" t="s">
        <v>291</v>
      </c>
      <c r="C405" s="18"/>
      <c r="D405" s="19">
        <v>5.5</v>
      </c>
      <c r="E405" s="58"/>
      <c r="F405" s="20"/>
      <c r="G405" s="18"/>
      <c r="H405" s="25"/>
      <c r="I405" s="15">
        <v>405</v>
      </c>
      <c r="J405" s="15"/>
      <c r="K405" s="16"/>
      <c r="L405" s="59" t="s">
        <v>572</v>
      </c>
      <c r="M405">
        <v>2</v>
      </c>
    </row>
    <row r="406" spans="1:13">
      <c r="A406" s="17" t="s">
        <v>293</v>
      </c>
      <c r="B406" s="17" t="s">
        <v>291</v>
      </c>
      <c r="C406" s="18"/>
      <c r="D406" s="19">
        <v>1</v>
      </c>
      <c r="E406" s="58"/>
      <c r="F406" s="20"/>
      <c r="G406" s="18"/>
      <c r="H406" s="25"/>
      <c r="I406" s="15">
        <v>406</v>
      </c>
      <c r="J406" s="15"/>
      <c r="K406" s="16"/>
      <c r="L406" s="59" t="s">
        <v>572</v>
      </c>
      <c r="M406">
        <v>1</v>
      </c>
    </row>
    <row r="407" spans="1:13">
      <c r="A407" s="17" t="s">
        <v>294</v>
      </c>
      <c r="B407" s="17" t="s">
        <v>291</v>
      </c>
      <c r="C407" s="18"/>
      <c r="D407" s="19">
        <v>1</v>
      </c>
      <c r="E407" s="58"/>
      <c r="F407" s="20"/>
      <c r="G407" s="18"/>
      <c r="H407" s="25"/>
      <c r="I407" s="15">
        <v>407</v>
      </c>
      <c r="J407" s="15"/>
      <c r="K407" s="16"/>
      <c r="L407" s="59" t="s">
        <v>572</v>
      </c>
      <c r="M407">
        <v>1</v>
      </c>
    </row>
    <row r="408" spans="1:13">
      <c r="A408" s="17" t="s">
        <v>291</v>
      </c>
      <c r="B408" s="17" t="s">
        <v>326</v>
      </c>
      <c r="C408" s="18"/>
      <c r="D408" s="19">
        <v>1</v>
      </c>
      <c r="E408" s="58"/>
      <c r="F408" s="20"/>
      <c r="G408" s="18"/>
      <c r="H408" s="25"/>
      <c r="I408" s="15">
        <v>408</v>
      </c>
      <c r="J408" s="15"/>
      <c r="K408" s="16"/>
      <c r="L408" s="59" t="s">
        <v>573</v>
      </c>
      <c r="M408">
        <v>1</v>
      </c>
    </row>
    <row r="409" spans="1:13">
      <c r="A409" s="17" t="s">
        <v>291</v>
      </c>
      <c r="B409" s="17" t="s">
        <v>541</v>
      </c>
      <c r="C409" s="18"/>
      <c r="D409" s="19">
        <v>1</v>
      </c>
      <c r="E409" s="58"/>
      <c r="F409" s="20"/>
      <c r="G409" s="18"/>
      <c r="H409" s="25"/>
      <c r="I409" s="15">
        <v>409</v>
      </c>
      <c r="J409" s="15"/>
      <c r="K409" s="16"/>
      <c r="L409" s="59" t="s">
        <v>573</v>
      </c>
      <c r="M409">
        <v>1</v>
      </c>
    </row>
    <row r="410" spans="1:13">
      <c r="A410" s="17" t="s">
        <v>291</v>
      </c>
      <c r="B410" s="17" t="s">
        <v>550</v>
      </c>
      <c r="C410" s="18"/>
      <c r="D410" s="19">
        <v>1</v>
      </c>
      <c r="E410" s="58"/>
      <c r="F410" s="20"/>
      <c r="G410" s="18"/>
      <c r="H410" s="25"/>
      <c r="I410" s="15">
        <v>410</v>
      </c>
      <c r="J410" s="15"/>
      <c r="K410" s="16"/>
      <c r="L410" s="59" t="s">
        <v>573</v>
      </c>
      <c r="M410">
        <v>1</v>
      </c>
    </row>
    <row r="411" spans="1:13">
      <c r="A411" s="17" t="s">
        <v>291</v>
      </c>
      <c r="B411" s="17" t="s">
        <v>282</v>
      </c>
      <c r="C411" s="18"/>
      <c r="D411" s="19">
        <v>1</v>
      </c>
      <c r="E411" s="58"/>
      <c r="F411" s="20"/>
      <c r="G411" s="18"/>
      <c r="H411" s="25"/>
      <c r="I411" s="15">
        <v>411</v>
      </c>
      <c r="J411" s="15"/>
      <c r="K411" s="16"/>
      <c r="L411" s="59" t="s">
        <v>573</v>
      </c>
      <c r="M411">
        <v>1</v>
      </c>
    </row>
    <row r="412" spans="1:13">
      <c r="A412" s="17" t="s">
        <v>291</v>
      </c>
      <c r="B412" s="17" t="s">
        <v>494</v>
      </c>
      <c r="C412" s="18"/>
      <c r="D412" s="19">
        <v>1</v>
      </c>
      <c r="E412" s="58"/>
      <c r="F412" s="20"/>
      <c r="G412" s="18"/>
      <c r="H412" s="25"/>
      <c r="I412" s="15">
        <v>412</v>
      </c>
      <c r="J412" s="15"/>
      <c r="K412" s="16"/>
      <c r="L412" s="59" t="s">
        <v>573</v>
      </c>
      <c r="M412">
        <v>1</v>
      </c>
    </row>
    <row r="413" spans="1:13">
      <c r="A413" s="17" t="s">
        <v>291</v>
      </c>
      <c r="B413" s="17" t="s">
        <v>517</v>
      </c>
      <c r="C413" s="18"/>
      <c r="D413" s="19">
        <v>1</v>
      </c>
      <c r="E413" s="58"/>
      <c r="F413" s="20"/>
      <c r="G413" s="18"/>
      <c r="H413" s="25"/>
      <c r="I413" s="15">
        <v>413</v>
      </c>
      <c r="J413" s="15"/>
      <c r="K413" s="16"/>
      <c r="L413" s="59" t="s">
        <v>573</v>
      </c>
      <c r="M413">
        <v>1</v>
      </c>
    </row>
    <row r="414" spans="1:13">
      <c r="A414" s="17" t="s">
        <v>291</v>
      </c>
      <c r="B414" s="17" t="s">
        <v>428</v>
      </c>
      <c r="C414" s="18"/>
      <c r="D414" s="19">
        <v>1</v>
      </c>
      <c r="E414" s="58"/>
      <c r="F414" s="20"/>
      <c r="G414" s="18"/>
      <c r="H414" s="25"/>
      <c r="I414" s="15">
        <v>414</v>
      </c>
      <c r="J414" s="15"/>
      <c r="K414" s="16"/>
      <c r="L414" s="59" t="s">
        <v>573</v>
      </c>
      <c r="M414">
        <v>1</v>
      </c>
    </row>
    <row r="415" spans="1:13">
      <c r="A415" s="17" t="s">
        <v>291</v>
      </c>
      <c r="B415" s="17" t="s">
        <v>540</v>
      </c>
      <c r="C415" s="18"/>
      <c r="D415" s="19">
        <v>1</v>
      </c>
      <c r="E415" s="58"/>
      <c r="F415" s="20"/>
      <c r="G415" s="18"/>
      <c r="H415" s="25"/>
      <c r="I415" s="15">
        <v>415</v>
      </c>
      <c r="J415" s="15"/>
      <c r="K415" s="16"/>
      <c r="L415" s="59" t="s">
        <v>573</v>
      </c>
      <c r="M415">
        <v>1</v>
      </c>
    </row>
    <row r="416" spans="1:13">
      <c r="A416" s="17" t="s">
        <v>291</v>
      </c>
      <c r="B416" s="17" t="s">
        <v>543</v>
      </c>
      <c r="C416" s="18"/>
      <c r="D416" s="19">
        <v>1</v>
      </c>
      <c r="E416" s="58"/>
      <c r="F416" s="20"/>
      <c r="G416" s="18"/>
      <c r="H416" s="25"/>
      <c r="I416" s="15">
        <v>416</v>
      </c>
      <c r="J416" s="15"/>
      <c r="K416" s="16"/>
      <c r="L416" s="59" t="s">
        <v>573</v>
      </c>
      <c r="M416">
        <v>1</v>
      </c>
    </row>
    <row r="417" spans="1:13">
      <c r="A417" s="17" t="s">
        <v>291</v>
      </c>
      <c r="B417" s="17" t="s">
        <v>531</v>
      </c>
      <c r="C417" s="18"/>
      <c r="D417" s="19">
        <v>1</v>
      </c>
      <c r="E417" s="58"/>
      <c r="F417" s="20"/>
      <c r="G417" s="18"/>
      <c r="H417" s="25"/>
      <c r="I417" s="15">
        <v>417</v>
      </c>
      <c r="J417" s="15"/>
      <c r="K417" s="16"/>
      <c r="L417" s="59" t="s">
        <v>573</v>
      </c>
      <c r="M417">
        <v>1</v>
      </c>
    </row>
    <row r="418" spans="1:13">
      <c r="A418" s="17" t="s">
        <v>291</v>
      </c>
      <c r="B418" s="17" t="s">
        <v>554</v>
      </c>
      <c r="C418" s="18"/>
      <c r="D418" s="19">
        <v>1</v>
      </c>
      <c r="E418" s="58"/>
      <c r="F418" s="20"/>
      <c r="G418" s="18"/>
      <c r="H418" s="25"/>
      <c r="I418" s="15">
        <v>418</v>
      </c>
      <c r="J418" s="15"/>
      <c r="K418" s="16"/>
      <c r="L418" s="59" t="s">
        <v>573</v>
      </c>
      <c r="M418">
        <v>1</v>
      </c>
    </row>
    <row r="419" spans="1:13">
      <c r="A419" s="17" t="s">
        <v>291</v>
      </c>
      <c r="B419" s="17" t="s">
        <v>312</v>
      </c>
      <c r="C419" s="18"/>
      <c r="D419" s="19">
        <v>1</v>
      </c>
      <c r="E419" s="58"/>
      <c r="F419" s="20"/>
      <c r="G419" s="18"/>
      <c r="H419" s="25"/>
      <c r="I419" s="15">
        <v>419</v>
      </c>
      <c r="J419" s="15"/>
      <c r="K419" s="16"/>
      <c r="L419" s="59" t="s">
        <v>573</v>
      </c>
      <c r="M419">
        <v>1</v>
      </c>
    </row>
    <row r="420" spans="1:13">
      <c r="A420" s="17" t="s">
        <v>291</v>
      </c>
      <c r="B420" s="17" t="s">
        <v>293</v>
      </c>
      <c r="C420" s="18"/>
      <c r="D420" s="19">
        <v>1</v>
      </c>
      <c r="E420" s="58"/>
      <c r="F420" s="20"/>
      <c r="G420" s="18"/>
      <c r="H420" s="25"/>
      <c r="I420" s="15">
        <v>420</v>
      </c>
      <c r="J420" s="15"/>
      <c r="K420" s="16"/>
      <c r="L420" s="59" t="s">
        <v>573</v>
      </c>
      <c r="M420">
        <v>1</v>
      </c>
    </row>
    <row r="421" spans="1:13">
      <c r="A421" s="17" t="s">
        <v>291</v>
      </c>
      <c r="B421" s="17" t="s">
        <v>533</v>
      </c>
      <c r="C421" s="18"/>
      <c r="D421" s="19">
        <v>1</v>
      </c>
      <c r="E421" s="58"/>
      <c r="F421" s="20"/>
      <c r="G421" s="18"/>
      <c r="H421" s="25"/>
      <c r="I421" s="15">
        <v>421</v>
      </c>
      <c r="J421" s="15"/>
      <c r="K421" s="16"/>
      <c r="L421" s="59" t="s">
        <v>573</v>
      </c>
      <c r="M421">
        <v>1</v>
      </c>
    </row>
    <row r="422" spans="1:13">
      <c r="A422" s="17" t="s">
        <v>291</v>
      </c>
      <c r="B422" s="17" t="s">
        <v>333</v>
      </c>
      <c r="C422" s="18"/>
      <c r="D422" s="19">
        <v>1</v>
      </c>
      <c r="E422" s="58"/>
      <c r="F422" s="20"/>
      <c r="G422" s="18"/>
      <c r="H422" s="25"/>
      <c r="I422" s="15">
        <v>422</v>
      </c>
      <c r="J422" s="15"/>
      <c r="K422" s="16"/>
      <c r="L422" s="59" t="s">
        <v>573</v>
      </c>
      <c r="M422">
        <v>1</v>
      </c>
    </row>
    <row r="423" spans="1:13">
      <c r="A423" s="17" t="s">
        <v>291</v>
      </c>
      <c r="B423" s="17" t="s">
        <v>462</v>
      </c>
      <c r="C423" s="18"/>
      <c r="D423" s="19">
        <v>1</v>
      </c>
      <c r="E423" s="58"/>
      <c r="F423" s="20"/>
      <c r="G423" s="18"/>
      <c r="H423" s="25"/>
      <c r="I423" s="15">
        <v>423</v>
      </c>
      <c r="J423" s="15"/>
      <c r="K423" s="16"/>
      <c r="L423" s="59" t="s">
        <v>573</v>
      </c>
      <c r="M423">
        <v>1</v>
      </c>
    </row>
    <row r="424" spans="1:13">
      <c r="A424" s="17" t="s">
        <v>291</v>
      </c>
      <c r="B424" s="17" t="s">
        <v>426</v>
      </c>
      <c r="C424" s="18"/>
      <c r="D424" s="19">
        <v>1</v>
      </c>
      <c r="E424" s="58"/>
      <c r="F424" s="20"/>
      <c r="G424" s="18"/>
      <c r="H424" s="25"/>
      <c r="I424" s="15">
        <v>424</v>
      </c>
      <c r="J424" s="15"/>
      <c r="K424" s="16"/>
      <c r="L424" s="59" t="s">
        <v>573</v>
      </c>
      <c r="M424">
        <v>1</v>
      </c>
    </row>
    <row r="425" spans="1:13">
      <c r="A425" s="17" t="s">
        <v>291</v>
      </c>
      <c r="B425" s="17" t="s">
        <v>351</v>
      </c>
      <c r="C425" s="18"/>
      <c r="D425" s="19">
        <v>1</v>
      </c>
      <c r="E425" s="58"/>
      <c r="F425" s="20"/>
      <c r="G425" s="18"/>
      <c r="H425" s="25"/>
      <c r="I425" s="15">
        <v>425</v>
      </c>
      <c r="J425" s="15"/>
      <c r="K425" s="16"/>
      <c r="L425" s="59" t="s">
        <v>573</v>
      </c>
      <c r="M425">
        <v>1</v>
      </c>
    </row>
    <row r="426" spans="1:13">
      <c r="A426" s="17" t="s">
        <v>291</v>
      </c>
      <c r="B426" s="17" t="s">
        <v>515</v>
      </c>
      <c r="C426" s="18"/>
      <c r="D426" s="19">
        <v>1</v>
      </c>
      <c r="E426" s="58"/>
      <c r="F426" s="20"/>
      <c r="G426" s="18"/>
      <c r="H426" s="25"/>
      <c r="I426" s="15">
        <v>426</v>
      </c>
      <c r="J426" s="15"/>
      <c r="K426" s="16"/>
      <c r="L426" s="59" t="s">
        <v>573</v>
      </c>
      <c r="M426">
        <v>1</v>
      </c>
    </row>
    <row r="427" spans="1:13">
      <c r="A427" s="17" t="s">
        <v>291</v>
      </c>
      <c r="B427" s="17" t="s">
        <v>369</v>
      </c>
      <c r="C427" s="18"/>
      <c r="D427" s="19">
        <v>1</v>
      </c>
      <c r="E427" s="58"/>
      <c r="F427" s="20"/>
      <c r="G427" s="18"/>
      <c r="H427" s="25"/>
      <c r="I427" s="15">
        <v>427</v>
      </c>
      <c r="J427" s="15"/>
      <c r="K427" s="16"/>
      <c r="L427" s="59" t="s">
        <v>573</v>
      </c>
      <c r="M427">
        <v>1</v>
      </c>
    </row>
    <row r="428" spans="1:13">
      <c r="A428" s="17" t="s">
        <v>295</v>
      </c>
      <c r="B428" s="17" t="s">
        <v>259</v>
      </c>
      <c r="C428" s="18"/>
      <c r="D428" s="19">
        <v>1</v>
      </c>
      <c r="E428" s="58"/>
      <c r="F428" s="20"/>
      <c r="G428" s="18"/>
      <c r="H428" s="25"/>
      <c r="I428" s="15">
        <v>428</v>
      </c>
      <c r="J428" s="15"/>
      <c r="K428" s="16"/>
      <c r="L428" s="59" t="s">
        <v>572</v>
      </c>
      <c r="M428">
        <v>1</v>
      </c>
    </row>
    <row r="429" spans="1:13">
      <c r="A429" s="17" t="s">
        <v>295</v>
      </c>
      <c r="B429" s="17" t="s">
        <v>267</v>
      </c>
      <c r="C429" s="18"/>
      <c r="D429" s="19">
        <v>5.5</v>
      </c>
      <c r="E429" s="58"/>
      <c r="F429" s="20"/>
      <c r="G429" s="18"/>
      <c r="H429" s="25"/>
      <c r="I429" s="15">
        <v>429</v>
      </c>
      <c r="J429" s="15"/>
      <c r="K429" s="16"/>
      <c r="L429" s="59" t="s">
        <v>572</v>
      </c>
      <c r="M429">
        <v>2</v>
      </c>
    </row>
    <row r="430" spans="1:13">
      <c r="A430" s="17" t="s">
        <v>296</v>
      </c>
      <c r="B430" s="17" t="s">
        <v>295</v>
      </c>
      <c r="C430" s="18"/>
      <c r="D430" s="19">
        <v>1</v>
      </c>
      <c r="E430" s="58"/>
      <c r="F430" s="20"/>
      <c r="G430" s="18"/>
      <c r="H430" s="25"/>
      <c r="I430" s="15">
        <v>430</v>
      </c>
      <c r="J430" s="15"/>
      <c r="K430" s="16"/>
      <c r="L430" s="59" t="s">
        <v>573</v>
      </c>
      <c r="M430">
        <v>1</v>
      </c>
    </row>
    <row r="431" spans="1:13">
      <c r="A431" s="17" t="s">
        <v>267</v>
      </c>
      <c r="B431" s="17" t="s">
        <v>295</v>
      </c>
      <c r="C431" s="18"/>
      <c r="D431" s="19">
        <v>1</v>
      </c>
      <c r="E431" s="58"/>
      <c r="F431" s="20"/>
      <c r="G431" s="18"/>
      <c r="H431" s="25"/>
      <c r="I431" s="15">
        <v>431</v>
      </c>
      <c r="J431" s="15"/>
      <c r="K431" s="16"/>
      <c r="L431" s="59" t="s">
        <v>573</v>
      </c>
      <c r="M431">
        <v>1</v>
      </c>
    </row>
    <row r="432" spans="1:13">
      <c r="A432" s="17" t="s">
        <v>297</v>
      </c>
      <c r="B432" s="17" t="s">
        <v>350</v>
      </c>
      <c r="C432" s="18"/>
      <c r="D432" s="19">
        <v>1</v>
      </c>
      <c r="E432" s="58"/>
      <c r="F432" s="20"/>
      <c r="G432" s="18"/>
      <c r="H432" s="25"/>
      <c r="I432" s="15">
        <v>432</v>
      </c>
      <c r="J432" s="15"/>
      <c r="K432" s="16"/>
      <c r="L432" s="59" t="s">
        <v>573</v>
      </c>
      <c r="M432">
        <v>1</v>
      </c>
    </row>
    <row r="433" spans="1:13">
      <c r="A433" s="17" t="s">
        <v>297</v>
      </c>
      <c r="B433" s="17" t="s">
        <v>531</v>
      </c>
      <c r="C433" s="18"/>
      <c r="D433" s="19">
        <v>1</v>
      </c>
      <c r="E433" s="58"/>
      <c r="F433" s="20"/>
      <c r="G433" s="18"/>
      <c r="H433" s="25"/>
      <c r="I433" s="15">
        <v>433</v>
      </c>
      <c r="J433" s="15"/>
      <c r="K433" s="16"/>
      <c r="L433" s="59" t="s">
        <v>573</v>
      </c>
      <c r="M433">
        <v>1</v>
      </c>
    </row>
    <row r="434" spans="1:13">
      <c r="A434" s="17" t="s">
        <v>298</v>
      </c>
      <c r="B434" s="17" t="s">
        <v>309</v>
      </c>
      <c r="C434" s="18"/>
      <c r="D434" s="19">
        <v>1</v>
      </c>
      <c r="E434" s="58"/>
      <c r="F434" s="20"/>
      <c r="G434" s="18"/>
      <c r="H434" s="25"/>
      <c r="I434" s="15">
        <v>434</v>
      </c>
      <c r="J434" s="15"/>
      <c r="K434" s="16"/>
      <c r="L434" s="59" t="s">
        <v>573</v>
      </c>
      <c r="M434">
        <v>1</v>
      </c>
    </row>
    <row r="435" spans="1:13">
      <c r="A435" s="17" t="s">
        <v>298</v>
      </c>
      <c r="B435" s="17" t="s">
        <v>302</v>
      </c>
      <c r="C435" s="18"/>
      <c r="D435" s="19">
        <v>1</v>
      </c>
      <c r="E435" s="58"/>
      <c r="F435" s="20"/>
      <c r="G435" s="18"/>
      <c r="H435" s="25"/>
      <c r="I435" s="15">
        <v>435</v>
      </c>
      <c r="J435" s="15"/>
      <c r="K435" s="16"/>
      <c r="L435" s="59" t="s">
        <v>573</v>
      </c>
      <c r="M435">
        <v>1</v>
      </c>
    </row>
    <row r="436" spans="1:13">
      <c r="A436" s="17" t="s">
        <v>299</v>
      </c>
      <c r="B436" s="17" t="s">
        <v>282</v>
      </c>
      <c r="C436" s="18"/>
      <c r="D436" s="19">
        <v>5.5</v>
      </c>
      <c r="E436" s="58"/>
      <c r="F436" s="20"/>
      <c r="G436" s="18"/>
      <c r="H436" s="25"/>
      <c r="I436" s="15">
        <v>436</v>
      </c>
      <c r="J436" s="15"/>
      <c r="K436" s="16"/>
      <c r="L436" s="59" t="s">
        <v>572</v>
      </c>
      <c r="M436">
        <v>2</v>
      </c>
    </row>
    <row r="437" spans="1:13">
      <c r="A437" s="17" t="s">
        <v>299</v>
      </c>
      <c r="B437" s="17" t="s">
        <v>300</v>
      </c>
      <c r="C437" s="18"/>
      <c r="D437" s="19">
        <v>1</v>
      </c>
      <c r="E437" s="58"/>
      <c r="F437" s="20"/>
      <c r="G437" s="18"/>
      <c r="H437" s="25"/>
      <c r="I437" s="15">
        <v>437</v>
      </c>
      <c r="J437" s="15"/>
      <c r="K437" s="16"/>
      <c r="L437" s="59" t="s">
        <v>573</v>
      </c>
      <c r="M437">
        <v>1</v>
      </c>
    </row>
    <row r="438" spans="1:13">
      <c r="A438" s="17" t="s">
        <v>300</v>
      </c>
      <c r="B438" s="17" t="s">
        <v>299</v>
      </c>
      <c r="C438" s="18"/>
      <c r="D438" s="19">
        <v>1</v>
      </c>
      <c r="E438" s="58"/>
      <c r="F438" s="20"/>
      <c r="G438" s="18"/>
      <c r="H438" s="25"/>
      <c r="I438" s="15">
        <v>438</v>
      </c>
      <c r="J438" s="15"/>
      <c r="K438" s="16"/>
      <c r="L438" s="59" t="s">
        <v>573</v>
      </c>
      <c r="M438">
        <v>1</v>
      </c>
    </row>
    <row r="439" spans="1:13">
      <c r="A439" s="17" t="s">
        <v>300</v>
      </c>
      <c r="B439" s="17" t="s">
        <v>282</v>
      </c>
      <c r="C439" s="18"/>
      <c r="D439" s="19">
        <v>5.5</v>
      </c>
      <c r="E439" s="58"/>
      <c r="F439" s="20"/>
      <c r="G439" s="18"/>
      <c r="H439" s="25"/>
      <c r="I439" s="15">
        <v>439</v>
      </c>
      <c r="J439" s="15"/>
      <c r="K439" s="16"/>
      <c r="L439" s="59" t="s">
        <v>572</v>
      </c>
      <c r="M439">
        <v>2</v>
      </c>
    </row>
    <row r="440" spans="1:13">
      <c r="A440" s="17" t="s">
        <v>301</v>
      </c>
      <c r="B440" s="17" t="s">
        <v>290</v>
      </c>
      <c r="C440" s="18"/>
      <c r="D440" s="19">
        <v>5.5</v>
      </c>
      <c r="E440" s="58"/>
      <c r="F440" s="20"/>
      <c r="G440" s="18"/>
      <c r="H440" s="25"/>
      <c r="I440" s="15">
        <v>440</v>
      </c>
      <c r="J440" s="15"/>
      <c r="K440" s="16"/>
      <c r="L440" s="59" t="s">
        <v>572</v>
      </c>
      <c r="M440">
        <v>2</v>
      </c>
    </row>
    <row r="441" spans="1:13">
      <c r="A441" s="17" t="s">
        <v>171</v>
      </c>
      <c r="B441" s="17" t="s">
        <v>301</v>
      </c>
      <c r="C441" s="18"/>
      <c r="D441" s="19">
        <v>1</v>
      </c>
      <c r="E441" s="58"/>
      <c r="F441" s="20"/>
      <c r="G441" s="18"/>
      <c r="H441" s="25"/>
      <c r="I441" s="15">
        <v>441</v>
      </c>
      <c r="J441" s="15"/>
      <c r="K441" s="16"/>
      <c r="L441" s="59" t="s">
        <v>573</v>
      </c>
      <c r="M441">
        <v>1</v>
      </c>
    </row>
    <row r="442" spans="1:13">
      <c r="A442" s="17" t="s">
        <v>301</v>
      </c>
      <c r="B442" s="17" t="s">
        <v>531</v>
      </c>
      <c r="C442" s="18"/>
      <c r="D442" s="19">
        <v>1</v>
      </c>
      <c r="E442" s="58"/>
      <c r="F442" s="20"/>
      <c r="G442" s="18"/>
      <c r="H442" s="25"/>
      <c r="I442" s="15">
        <v>442</v>
      </c>
      <c r="J442" s="15"/>
      <c r="K442" s="16"/>
      <c r="L442" s="59" t="s">
        <v>573</v>
      </c>
      <c r="M442">
        <v>1</v>
      </c>
    </row>
    <row r="443" spans="1:13">
      <c r="A443" s="17" t="s">
        <v>301</v>
      </c>
      <c r="B443" s="17" t="s">
        <v>171</v>
      </c>
      <c r="C443" s="18"/>
      <c r="D443" s="19">
        <v>1</v>
      </c>
      <c r="E443" s="58"/>
      <c r="F443" s="20"/>
      <c r="G443" s="18"/>
      <c r="H443" s="25"/>
      <c r="I443" s="15">
        <v>443</v>
      </c>
      <c r="J443" s="15"/>
      <c r="K443" s="16"/>
      <c r="L443" s="59" t="s">
        <v>573</v>
      </c>
      <c r="M443">
        <v>1</v>
      </c>
    </row>
    <row r="444" spans="1:13">
      <c r="A444" s="17" t="s">
        <v>302</v>
      </c>
      <c r="B444" s="17" t="s">
        <v>529</v>
      </c>
      <c r="C444" s="18"/>
      <c r="D444" s="19">
        <v>1</v>
      </c>
      <c r="E444" s="58"/>
      <c r="F444" s="20"/>
      <c r="G444" s="18"/>
      <c r="H444" s="25"/>
      <c r="I444" s="15">
        <v>444</v>
      </c>
      <c r="J444" s="15"/>
      <c r="K444" s="16"/>
      <c r="L444" s="59" t="s">
        <v>572</v>
      </c>
      <c r="M444">
        <v>1</v>
      </c>
    </row>
    <row r="445" spans="1:13">
      <c r="A445" s="17" t="s">
        <v>303</v>
      </c>
      <c r="B445" s="17" t="s">
        <v>302</v>
      </c>
      <c r="C445" s="18"/>
      <c r="D445" s="19">
        <v>1</v>
      </c>
      <c r="E445" s="58"/>
      <c r="F445" s="20"/>
      <c r="G445" s="18"/>
      <c r="H445" s="25"/>
      <c r="I445" s="15">
        <v>445</v>
      </c>
      <c r="J445" s="15"/>
      <c r="K445" s="16"/>
      <c r="L445" s="59" t="s">
        <v>572</v>
      </c>
      <c r="M445">
        <v>1</v>
      </c>
    </row>
    <row r="446" spans="1:13">
      <c r="A446" s="17" t="s">
        <v>304</v>
      </c>
      <c r="B446" s="17" t="s">
        <v>302</v>
      </c>
      <c r="C446" s="18"/>
      <c r="D446" s="19">
        <v>1</v>
      </c>
      <c r="E446" s="58"/>
      <c r="F446" s="20"/>
      <c r="G446" s="18"/>
      <c r="H446" s="25"/>
      <c r="I446" s="15">
        <v>446</v>
      </c>
      <c r="J446" s="15"/>
      <c r="K446" s="16"/>
      <c r="L446" s="59" t="s">
        <v>572</v>
      </c>
      <c r="M446">
        <v>1</v>
      </c>
    </row>
    <row r="447" spans="1:13">
      <c r="A447" s="17" t="s">
        <v>305</v>
      </c>
      <c r="B447" s="17" t="s">
        <v>302</v>
      </c>
      <c r="C447" s="18"/>
      <c r="D447" s="19">
        <v>1</v>
      </c>
      <c r="E447" s="58"/>
      <c r="F447" s="20"/>
      <c r="G447" s="18"/>
      <c r="H447" s="25"/>
      <c r="I447" s="15">
        <v>447</v>
      </c>
      <c r="J447" s="15"/>
      <c r="K447" s="16"/>
      <c r="L447" s="59" t="s">
        <v>572</v>
      </c>
      <c r="M447">
        <v>1</v>
      </c>
    </row>
    <row r="448" spans="1:13">
      <c r="A448" s="17" t="s">
        <v>306</v>
      </c>
      <c r="B448" s="17" t="s">
        <v>302</v>
      </c>
      <c r="C448" s="18"/>
      <c r="D448" s="19">
        <v>1</v>
      </c>
      <c r="E448" s="58"/>
      <c r="F448" s="20"/>
      <c r="G448" s="18"/>
      <c r="H448" s="25"/>
      <c r="I448" s="15">
        <v>448</v>
      </c>
      <c r="J448" s="15"/>
      <c r="K448" s="16"/>
      <c r="L448" s="59" t="s">
        <v>572</v>
      </c>
      <c r="M448">
        <v>1</v>
      </c>
    </row>
    <row r="449" spans="1:13">
      <c r="A449" s="17" t="s">
        <v>307</v>
      </c>
      <c r="B449" s="17" t="s">
        <v>302</v>
      </c>
      <c r="C449" s="18"/>
      <c r="D449" s="19">
        <v>1</v>
      </c>
      <c r="E449" s="58"/>
      <c r="F449" s="20"/>
      <c r="G449" s="18"/>
      <c r="H449" s="25"/>
      <c r="I449" s="15">
        <v>449</v>
      </c>
      <c r="J449" s="15"/>
      <c r="K449" s="16"/>
      <c r="L449" s="59" t="s">
        <v>572</v>
      </c>
      <c r="M449">
        <v>1</v>
      </c>
    </row>
    <row r="450" spans="1:13">
      <c r="A450" s="17" t="s">
        <v>308</v>
      </c>
      <c r="B450" s="17" t="s">
        <v>302</v>
      </c>
      <c r="C450" s="18"/>
      <c r="D450" s="19">
        <v>1</v>
      </c>
      <c r="E450" s="58"/>
      <c r="F450" s="20"/>
      <c r="G450" s="18"/>
      <c r="H450" s="25"/>
      <c r="I450" s="15">
        <v>450</v>
      </c>
      <c r="J450" s="15"/>
      <c r="K450" s="16"/>
      <c r="L450" s="59" t="s">
        <v>572</v>
      </c>
      <c r="M450">
        <v>1</v>
      </c>
    </row>
    <row r="451" spans="1:13">
      <c r="A451" s="17" t="s">
        <v>309</v>
      </c>
      <c r="B451" s="17" t="s">
        <v>302</v>
      </c>
      <c r="C451" s="18"/>
      <c r="D451" s="19">
        <v>1</v>
      </c>
      <c r="E451" s="58"/>
      <c r="F451" s="20"/>
      <c r="G451" s="18"/>
      <c r="H451" s="25"/>
      <c r="I451" s="15">
        <v>451</v>
      </c>
      <c r="J451" s="15"/>
      <c r="K451" s="16"/>
      <c r="L451" s="59" t="s">
        <v>573</v>
      </c>
      <c r="M451">
        <v>1</v>
      </c>
    </row>
    <row r="452" spans="1:13">
      <c r="A452" s="17" t="s">
        <v>310</v>
      </c>
      <c r="B452" s="17" t="s">
        <v>302</v>
      </c>
      <c r="C452" s="18"/>
      <c r="D452" s="19">
        <v>1</v>
      </c>
      <c r="E452" s="58"/>
      <c r="F452" s="20"/>
      <c r="G452" s="18"/>
      <c r="H452" s="25"/>
      <c r="I452" s="15">
        <v>452</v>
      </c>
      <c r="J452" s="15"/>
      <c r="K452" s="16"/>
      <c r="L452" s="59" t="s">
        <v>573</v>
      </c>
      <c r="M452">
        <v>1</v>
      </c>
    </row>
    <row r="453" spans="1:13">
      <c r="A453" s="17" t="s">
        <v>311</v>
      </c>
      <c r="B453" s="17" t="s">
        <v>302</v>
      </c>
      <c r="C453" s="18"/>
      <c r="D453" s="19">
        <v>1</v>
      </c>
      <c r="E453" s="58"/>
      <c r="F453" s="20"/>
      <c r="G453" s="18"/>
      <c r="H453" s="25"/>
      <c r="I453" s="15">
        <v>453</v>
      </c>
      <c r="J453" s="15"/>
      <c r="K453" s="16"/>
      <c r="L453" s="59" t="s">
        <v>573</v>
      </c>
      <c r="M453">
        <v>1</v>
      </c>
    </row>
    <row r="454" spans="1:13">
      <c r="A454" s="17" t="s">
        <v>312</v>
      </c>
      <c r="B454" s="17" t="s">
        <v>302</v>
      </c>
      <c r="C454" s="18"/>
      <c r="D454" s="19">
        <v>1</v>
      </c>
      <c r="E454" s="58"/>
      <c r="F454" s="20"/>
      <c r="G454" s="18"/>
      <c r="H454" s="25"/>
      <c r="I454" s="15">
        <v>454</v>
      </c>
      <c r="J454" s="15"/>
      <c r="K454" s="16"/>
      <c r="L454" s="59" t="s">
        <v>573</v>
      </c>
      <c r="M454">
        <v>1</v>
      </c>
    </row>
    <row r="455" spans="1:13">
      <c r="A455" s="17" t="s">
        <v>302</v>
      </c>
      <c r="B455" s="17" t="s">
        <v>309</v>
      </c>
      <c r="C455" s="18"/>
      <c r="D455" s="19">
        <v>1</v>
      </c>
      <c r="E455" s="58"/>
      <c r="F455" s="20"/>
      <c r="G455" s="18"/>
      <c r="H455" s="25"/>
      <c r="I455" s="15">
        <v>455</v>
      </c>
      <c r="J455" s="15"/>
      <c r="K455" s="16"/>
      <c r="L455" s="59" t="s">
        <v>573</v>
      </c>
      <c r="M455">
        <v>1</v>
      </c>
    </row>
    <row r="456" spans="1:13">
      <c r="A456" s="17" t="s">
        <v>302</v>
      </c>
      <c r="B456" s="17" t="s">
        <v>312</v>
      </c>
      <c r="C456" s="18"/>
      <c r="D456" s="19">
        <v>1</v>
      </c>
      <c r="E456" s="58"/>
      <c r="F456" s="20"/>
      <c r="G456" s="18"/>
      <c r="H456" s="25"/>
      <c r="I456" s="15">
        <v>456</v>
      </c>
      <c r="J456" s="15"/>
      <c r="K456" s="16"/>
      <c r="L456" s="59" t="s">
        <v>573</v>
      </c>
      <c r="M456">
        <v>1</v>
      </c>
    </row>
    <row r="457" spans="1:13">
      <c r="A457" s="17" t="s">
        <v>302</v>
      </c>
      <c r="B457" s="17" t="s">
        <v>367</v>
      </c>
      <c r="C457" s="18"/>
      <c r="D457" s="19">
        <v>1</v>
      </c>
      <c r="E457" s="58"/>
      <c r="F457" s="20"/>
      <c r="G457" s="18"/>
      <c r="H457" s="25"/>
      <c r="I457" s="15">
        <v>457</v>
      </c>
      <c r="J457" s="15"/>
      <c r="K457" s="16"/>
      <c r="L457" s="59" t="s">
        <v>573</v>
      </c>
      <c r="M457">
        <v>1</v>
      </c>
    </row>
    <row r="458" spans="1:13">
      <c r="A458" s="17" t="s">
        <v>313</v>
      </c>
      <c r="B458" s="17" t="s">
        <v>302</v>
      </c>
      <c r="C458" s="18"/>
      <c r="D458" s="19">
        <v>1</v>
      </c>
      <c r="E458" s="58"/>
      <c r="F458" s="20"/>
      <c r="G458" s="18"/>
      <c r="H458" s="25"/>
      <c r="I458" s="15">
        <v>458</v>
      </c>
      <c r="J458" s="15"/>
      <c r="K458" s="16"/>
      <c r="L458" s="59" t="s">
        <v>573</v>
      </c>
      <c r="M458">
        <v>1</v>
      </c>
    </row>
    <row r="459" spans="1:13">
      <c r="A459" s="17" t="s">
        <v>259</v>
      </c>
      <c r="B459" s="17" t="s">
        <v>514</v>
      </c>
      <c r="C459" s="18"/>
      <c r="D459" s="19">
        <v>1</v>
      </c>
      <c r="E459" s="58"/>
      <c r="F459" s="20"/>
      <c r="G459" s="18"/>
      <c r="H459" s="25"/>
      <c r="I459" s="15">
        <v>459</v>
      </c>
      <c r="J459" s="15"/>
      <c r="K459" s="16"/>
      <c r="L459" s="59" t="s">
        <v>573</v>
      </c>
      <c r="M459">
        <v>1</v>
      </c>
    </row>
    <row r="460" spans="1:13">
      <c r="A460" s="17" t="s">
        <v>259</v>
      </c>
      <c r="B460" s="17" t="s">
        <v>171</v>
      </c>
      <c r="C460" s="18"/>
      <c r="D460" s="19">
        <v>1</v>
      </c>
      <c r="E460" s="58"/>
      <c r="F460" s="20"/>
      <c r="G460" s="18"/>
      <c r="H460" s="25"/>
      <c r="I460" s="15">
        <v>460</v>
      </c>
      <c r="J460" s="15"/>
      <c r="K460" s="16"/>
      <c r="L460" s="59" t="s">
        <v>573</v>
      </c>
      <c r="M460">
        <v>1</v>
      </c>
    </row>
    <row r="461" spans="1:13">
      <c r="A461" s="17" t="s">
        <v>259</v>
      </c>
      <c r="B461" s="17" t="s">
        <v>515</v>
      </c>
      <c r="C461" s="18"/>
      <c r="D461" s="19">
        <v>1</v>
      </c>
      <c r="E461" s="58"/>
      <c r="F461" s="20"/>
      <c r="G461" s="18"/>
      <c r="H461" s="25"/>
      <c r="I461" s="15">
        <v>461</v>
      </c>
      <c r="J461" s="15"/>
      <c r="K461" s="16"/>
      <c r="L461" s="59" t="s">
        <v>573</v>
      </c>
      <c r="M461">
        <v>1</v>
      </c>
    </row>
    <row r="462" spans="1:13">
      <c r="A462" s="17" t="s">
        <v>259</v>
      </c>
      <c r="B462" s="17" t="s">
        <v>332</v>
      </c>
      <c r="C462" s="18"/>
      <c r="D462" s="19">
        <v>1</v>
      </c>
      <c r="E462" s="58"/>
      <c r="F462" s="20"/>
      <c r="G462" s="18"/>
      <c r="H462" s="25"/>
      <c r="I462" s="15">
        <v>462</v>
      </c>
      <c r="J462" s="15"/>
      <c r="K462" s="16"/>
      <c r="L462" s="59" t="s">
        <v>573</v>
      </c>
      <c r="M462">
        <v>1</v>
      </c>
    </row>
    <row r="463" spans="1:13">
      <c r="A463" s="17" t="s">
        <v>259</v>
      </c>
      <c r="B463" s="17" t="s">
        <v>484</v>
      </c>
      <c r="C463" s="18"/>
      <c r="D463" s="19">
        <v>1</v>
      </c>
      <c r="E463" s="58"/>
      <c r="F463" s="20"/>
      <c r="G463" s="18"/>
      <c r="H463" s="25"/>
      <c r="I463" s="15">
        <v>463</v>
      </c>
      <c r="J463" s="15"/>
      <c r="K463" s="16"/>
      <c r="L463" s="59" t="s">
        <v>573</v>
      </c>
      <c r="M463">
        <v>1</v>
      </c>
    </row>
    <row r="464" spans="1:13">
      <c r="A464" s="17" t="s">
        <v>313</v>
      </c>
      <c r="B464" s="17" t="s">
        <v>259</v>
      </c>
      <c r="C464" s="18"/>
      <c r="D464" s="19">
        <v>1</v>
      </c>
      <c r="E464" s="58"/>
      <c r="F464" s="20"/>
      <c r="G464" s="18"/>
      <c r="H464" s="25"/>
      <c r="I464" s="15">
        <v>464</v>
      </c>
      <c r="J464" s="15"/>
      <c r="K464" s="16"/>
      <c r="L464" s="59" t="s">
        <v>573</v>
      </c>
      <c r="M464">
        <v>1</v>
      </c>
    </row>
    <row r="465" spans="1:13">
      <c r="A465" s="17" t="s">
        <v>213</v>
      </c>
      <c r="B465" s="17" t="s">
        <v>243</v>
      </c>
      <c r="C465" s="18"/>
      <c r="D465" s="19">
        <v>1</v>
      </c>
      <c r="E465" s="58"/>
      <c r="F465" s="20"/>
      <c r="G465" s="18"/>
      <c r="H465" s="25"/>
      <c r="I465" s="15">
        <v>465</v>
      </c>
      <c r="J465" s="15"/>
      <c r="K465" s="16"/>
      <c r="L465" s="59" t="s">
        <v>573</v>
      </c>
      <c r="M465">
        <v>1</v>
      </c>
    </row>
    <row r="466" spans="1:13">
      <c r="A466" s="17" t="s">
        <v>243</v>
      </c>
      <c r="B466" s="17" t="s">
        <v>442</v>
      </c>
      <c r="C466" s="18"/>
      <c r="D466" s="19">
        <v>1</v>
      </c>
      <c r="E466" s="58"/>
      <c r="F466" s="20"/>
      <c r="G466" s="18"/>
      <c r="H466" s="25"/>
      <c r="I466" s="15">
        <v>466</v>
      </c>
      <c r="J466" s="15"/>
      <c r="K466" s="16"/>
      <c r="L466" s="59" t="s">
        <v>573</v>
      </c>
      <c r="M466">
        <v>1</v>
      </c>
    </row>
    <row r="467" spans="1:13">
      <c r="A467" s="17" t="s">
        <v>243</v>
      </c>
      <c r="B467" s="17" t="s">
        <v>540</v>
      </c>
      <c r="C467" s="18"/>
      <c r="D467" s="19">
        <v>1</v>
      </c>
      <c r="E467" s="58"/>
      <c r="F467" s="20"/>
      <c r="G467" s="18"/>
      <c r="H467" s="25"/>
      <c r="I467" s="15">
        <v>467</v>
      </c>
      <c r="J467" s="15"/>
      <c r="K467" s="16"/>
      <c r="L467" s="59" t="s">
        <v>573</v>
      </c>
      <c r="M467">
        <v>1</v>
      </c>
    </row>
    <row r="468" spans="1:13">
      <c r="A468" s="17" t="s">
        <v>243</v>
      </c>
      <c r="B468" s="17" t="s">
        <v>462</v>
      </c>
      <c r="C468" s="18"/>
      <c r="D468" s="19">
        <v>1</v>
      </c>
      <c r="E468" s="58"/>
      <c r="F468" s="20"/>
      <c r="G468" s="18"/>
      <c r="H468" s="25"/>
      <c r="I468" s="15">
        <v>468</v>
      </c>
      <c r="J468" s="15"/>
      <c r="K468" s="16"/>
      <c r="L468" s="59" t="s">
        <v>573</v>
      </c>
      <c r="M468">
        <v>1</v>
      </c>
    </row>
    <row r="469" spans="1:13">
      <c r="A469" s="17" t="s">
        <v>243</v>
      </c>
      <c r="B469" s="17" t="s">
        <v>426</v>
      </c>
      <c r="C469" s="18"/>
      <c r="D469" s="19">
        <v>1</v>
      </c>
      <c r="E469" s="58"/>
      <c r="F469" s="20"/>
      <c r="G469" s="18"/>
      <c r="H469" s="25"/>
      <c r="I469" s="15">
        <v>469</v>
      </c>
      <c r="J469" s="15"/>
      <c r="K469" s="16"/>
      <c r="L469" s="59" t="s">
        <v>573</v>
      </c>
      <c r="M469">
        <v>1</v>
      </c>
    </row>
    <row r="470" spans="1:13">
      <c r="A470" s="17" t="s">
        <v>243</v>
      </c>
      <c r="B470" s="17" t="s">
        <v>427</v>
      </c>
      <c r="C470" s="18"/>
      <c r="D470" s="19">
        <v>1</v>
      </c>
      <c r="E470" s="58"/>
      <c r="F470" s="20"/>
      <c r="G470" s="18"/>
      <c r="H470" s="25"/>
      <c r="I470" s="15">
        <v>470</v>
      </c>
      <c r="J470" s="15"/>
      <c r="K470" s="16"/>
      <c r="L470" s="59" t="s">
        <v>573</v>
      </c>
      <c r="M470">
        <v>1</v>
      </c>
    </row>
    <row r="471" spans="1:13">
      <c r="A471" s="17" t="s">
        <v>313</v>
      </c>
      <c r="B471" s="17" t="s">
        <v>243</v>
      </c>
      <c r="C471" s="18"/>
      <c r="D471" s="19">
        <v>1</v>
      </c>
      <c r="E471" s="58"/>
      <c r="F471" s="20"/>
      <c r="G471" s="18"/>
      <c r="H471" s="25"/>
      <c r="I471" s="15">
        <v>471</v>
      </c>
      <c r="J471" s="15"/>
      <c r="K471" s="16"/>
      <c r="L471" s="59" t="s">
        <v>573</v>
      </c>
      <c r="M471">
        <v>1</v>
      </c>
    </row>
    <row r="472" spans="1:13">
      <c r="A472" s="17" t="s">
        <v>241</v>
      </c>
      <c r="B472" s="17" t="s">
        <v>513</v>
      </c>
      <c r="C472" s="18"/>
      <c r="D472" s="19">
        <v>1</v>
      </c>
      <c r="E472" s="58"/>
      <c r="F472" s="20"/>
      <c r="G472" s="18"/>
      <c r="H472" s="25"/>
      <c r="I472" s="15">
        <v>472</v>
      </c>
      <c r="J472" s="15"/>
      <c r="K472" s="16"/>
      <c r="L472" s="59" t="s">
        <v>572</v>
      </c>
      <c r="M472">
        <v>1</v>
      </c>
    </row>
    <row r="473" spans="1:13">
      <c r="A473" s="17" t="s">
        <v>314</v>
      </c>
      <c r="B473" s="17" t="s">
        <v>241</v>
      </c>
      <c r="C473" s="18"/>
      <c r="D473" s="19">
        <v>1</v>
      </c>
      <c r="E473" s="58"/>
      <c r="F473" s="20"/>
      <c r="G473" s="18"/>
      <c r="H473" s="25"/>
      <c r="I473" s="15">
        <v>473</v>
      </c>
      <c r="J473" s="15"/>
      <c r="K473" s="16"/>
      <c r="L473" s="59" t="s">
        <v>573</v>
      </c>
      <c r="M473">
        <v>1</v>
      </c>
    </row>
    <row r="474" spans="1:13">
      <c r="A474" s="17" t="s">
        <v>315</v>
      </c>
      <c r="B474" s="17" t="s">
        <v>241</v>
      </c>
      <c r="C474" s="18"/>
      <c r="D474" s="19">
        <v>1</v>
      </c>
      <c r="E474" s="58"/>
      <c r="F474" s="20"/>
      <c r="G474" s="18"/>
      <c r="H474" s="25"/>
      <c r="I474" s="15">
        <v>474</v>
      </c>
      <c r="J474" s="15"/>
      <c r="K474" s="16"/>
      <c r="L474" s="59" t="s">
        <v>573</v>
      </c>
      <c r="M474">
        <v>1</v>
      </c>
    </row>
    <row r="475" spans="1:13">
      <c r="A475" s="17" t="s">
        <v>241</v>
      </c>
      <c r="B475" s="17" t="s">
        <v>314</v>
      </c>
      <c r="C475" s="18"/>
      <c r="D475" s="19">
        <v>1</v>
      </c>
      <c r="E475" s="58"/>
      <c r="F475" s="20"/>
      <c r="G475" s="18"/>
      <c r="H475" s="25"/>
      <c r="I475" s="15">
        <v>475</v>
      </c>
      <c r="J475" s="15"/>
      <c r="K475" s="16"/>
      <c r="L475" s="59" t="s">
        <v>573</v>
      </c>
      <c r="M475">
        <v>1</v>
      </c>
    </row>
    <row r="476" spans="1:13">
      <c r="A476" s="17" t="s">
        <v>313</v>
      </c>
      <c r="B476" s="17" t="s">
        <v>241</v>
      </c>
      <c r="C476" s="18"/>
      <c r="D476" s="19">
        <v>1</v>
      </c>
      <c r="E476" s="58"/>
      <c r="F476" s="20"/>
      <c r="G476" s="18"/>
      <c r="H476" s="25"/>
      <c r="I476" s="15">
        <v>476</v>
      </c>
      <c r="J476" s="15"/>
      <c r="K476" s="16"/>
      <c r="L476" s="59" t="s">
        <v>573</v>
      </c>
      <c r="M476">
        <v>1</v>
      </c>
    </row>
    <row r="477" spans="1:13">
      <c r="A477" s="17" t="s">
        <v>288</v>
      </c>
      <c r="B477" s="17" t="s">
        <v>316</v>
      </c>
      <c r="C477" s="18"/>
      <c r="D477" s="19">
        <v>1</v>
      </c>
      <c r="E477" s="58"/>
      <c r="F477" s="20"/>
      <c r="G477" s="18"/>
      <c r="H477" s="25"/>
      <c r="I477" s="15">
        <v>477</v>
      </c>
      <c r="J477" s="15"/>
      <c r="K477" s="16"/>
      <c r="L477" s="59" t="s">
        <v>573</v>
      </c>
      <c r="M477">
        <v>1</v>
      </c>
    </row>
    <row r="478" spans="1:13">
      <c r="A478" s="17" t="s">
        <v>316</v>
      </c>
      <c r="B478" s="17" t="s">
        <v>290</v>
      </c>
      <c r="C478" s="18"/>
      <c r="D478" s="19">
        <v>1</v>
      </c>
      <c r="E478" s="58"/>
      <c r="F478" s="20"/>
      <c r="G478" s="18"/>
      <c r="H478" s="25"/>
      <c r="I478" s="15">
        <v>478</v>
      </c>
      <c r="J478" s="15"/>
      <c r="K478" s="16"/>
      <c r="L478" s="59" t="s">
        <v>573</v>
      </c>
      <c r="M478">
        <v>1</v>
      </c>
    </row>
    <row r="479" spans="1:13">
      <c r="A479" s="17" t="s">
        <v>316</v>
      </c>
      <c r="B479" s="17" t="s">
        <v>533</v>
      </c>
      <c r="C479" s="18"/>
      <c r="D479" s="19">
        <v>1</v>
      </c>
      <c r="E479" s="58"/>
      <c r="F479" s="20"/>
      <c r="G479" s="18"/>
      <c r="H479" s="25"/>
      <c r="I479" s="15">
        <v>479</v>
      </c>
      <c r="J479" s="15"/>
      <c r="K479" s="16"/>
      <c r="L479" s="59" t="s">
        <v>573</v>
      </c>
      <c r="M479">
        <v>1</v>
      </c>
    </row>
    <row r="480" spans="1:13">
      <c r="A480" s="17" t="s">
        <v>316</v>
      </c>
      <c r="B480" s="17" t="s">
        <v>288</v>
      </c>
      <c r="C480" s="18"/>
      <c r="D480" s="19">
        <v>1</v>
      </c>
      <c r="E480" s="58"/>
      <c r="F480" s="20"/>
      <c r="G480" s="18"/>
      <c r="H480" s="25"/>
      <c r="I480" s="15">
        <v>480</v>
      </c>
      <c r="J480" s="15"/>
      <c r="K480" s="16"/>
      <c r="L480" s="59" t="s">
        <v>573</v>
      </c>
      <c r="M480">
        <v>1</v>
      </c>
    </row>
    <row r="481" spans="1:13">
      <c r="A481" s="17" t="s">
        <v>290</v>
      </c>
      <c r="B481" s="17" t="s">
        <v>316</v>
      </c>
      <c r="C481" s="18"/>
      <c r="D481" s="19">
        <v>1</v>
      </c>
      <c r="E481" s="58"/>
      <c r="F481" s="20"/>
      <c r="G481" s="18"/>
      <c r="H481" s="25"/>
      <c r="I481" s="15">
        <v>481</v>
      </c>
      <c r="J481" s="15"/>
      <c r="K481" s="16"/>
      <c r="L481" s="59" t="s">
        <v>573</v>
      </c>
      <c r="M481">
        <v>1</v>
      </c>
    </row>
    <row r="482" spans="1:13">
      <c r="A482" s="17" t="s">
        <v>313</v>
      </c>
      <c r="B482" s="17" t="s">
        <v>316</v>
      </c>
      <c r="C482" s="18"/>
      <c r="D482" s="19">
        <v>1</v>
      </c>
      <c r="E482" s="58"/>
      <c r="F482" s="20"/>
      <c r="G482" s="18"/>
      <c r="H482" s="25"/>
      <c r="I482" s="15">
        <v>482</v>
      </c>
      <c r="J482" s="15"/>
      <c r="K482" s="16"/>
      <c r="L482" s="59" t="s">
        <v>573</v>
      </c>
      <c r="M482">
        <v>1</v>
      </c>
    </row>
    <row r="483" spans="1:13">
      <c r="A483" s="17" t="s">
        <v>317</v>
      </c>
      <c r="B483" s="17" t="s">
        <v>549</v>
      </c>
      <c r="C483" s="18"/>
      <c r="D483" s="19">
        <v>1</v>
      </c>
      <c r="E483" s="58"/>
      <c r="F483" s="20"/>
      <c r="G483" s="18"/>
      <c r="H483" s="25"/>
      <c r="I483" s="15">
        <v>483</v>
      </c>
      <c r="J483" s="15"/>
      <c r="K483" s="16"/>
      <c r="L483" s="59" t="s">
        <v>573</v>
      </c>
      <c r="M483">
        <v>1</v>
      </c>
    </row>
    <row r="484" spans="1:13">
      <c r="A484" s="17" t="s">
        <v>313</v>
      </c>
      <c r="B484" s="17" t="s">
        <v>317</v>
      </c>
      <c r="C484" s="18"/>
      <c r="D484" s="19">
        <v>1</v>
      </c>
      <c r="E484" s="58"/>
      <c r="F484" s="20"/>
      <c r="G484" s="18"/>
      <c r="H484" s="25"/>
      <c r="I484" s="15">
        <v>484</v>
      </c>
      <c r="J484" s="15"/>
      <c r="K484" s="16"/>
      <c r="L484" s="59" t="s">
        <v>573</v>
      </c>
      <c r="M484">
        <v>1</v>
      </c>
    </row>
    <row r="485" spans="1:13">
      <c r="A485" s="17" t="s">
        <v>313</v>
      </c>
      <c r="B485" s="17" t="s">
        <v>566</v>
      </c>
      <c r="C485" s="18"/>
      <c r="D485" s="19">
        <v>1</v>
      </c>
      <c r="E485" s="58"/>
      <c r="F485" s="20"/>
      <c r="G485" s="18"/>
      <c r="H485" s="25"/>
      <c r="I485" s="15">
        <v>485</v>
      </c>
      <c r="J485" s="15"/>
      <c r="K485" s="16"/>
      <c r="L485" s="59" t="s">
        <v>573</v>
      </c>
      <c r="M485">
        <v>1</v>
      </c>
    </row>
    <row r="486" spans="1:13">
      <c r="A486" s="17" t="s">
        <v>318</v>
      </c>
      <c r="B486" s="17" t="s">
        <v>533</v>
      </c>
      <c r="C486" s="18"/>
      <c r="D486" s="19">
        <v>1</v>
      </c>
      <c r="E486" s="58"/>
      <c r="F486" s="20"/>
      <c r="G486" s="18"/>
      <c r="H486" s="25"/>
      <c r="I486" s="15">
        <v>486</v>
      </c>
      <c r="J486" s="15"/>
      <c r="K486" s="16"/>
      <c r="L486" s="59" t="s">
        <v>573</v>
      </c>
      <c r="M486">
        <v>1</v>
      </c>
    </row>
    <row r="487" spans="1:13">
      <c r="A487" s="17" t="s">
        <v>313</v>
      </c>
      <c r="B487" s="17" t="s">
        <v>318</v>
      </c>
      <c r="C487" s="18"/>
      <c r="D487" s="19">
        <v>1</v>
      </c>
      <c r="E487" s="58"/>
      <c r="F487" s="20"/>
      <c r="G487" s="18"/>
      <c r="H487" s="25"/>
      <c r="I487" s="15">
        <v>487</v>
      </c>
      <c r="J487" s="15"/>
      <c r="K487" s="16"/>
      <c r="L487" s="59" t="s">
        <v>573</v>
      </c>
      <c r="M487">
        <v>1</v>
      </c>
    </row>
    <row r="488" spans="1:13">
      <c r="A488" s="17" t="s">
        <v>319</v>
      </c>
      <c r="B488" s="17" t="s">
        <v>320</v>
      </c>
      <c r="C488" s="18"/>
      <c r="D488" s="19">
        <v>1</v>
      </c>
      <c r="E488" s="58"/>
      <c r="F488" s="20"/>
      <c r="G488" s="18"/>
      <c r="H488" s="25"/>
      <c r="I488" s="15">
        <v>488</v>
      </c>
      <c r="J488" s="15"/>
      <c r="K488" s="16"/>
      <c r="L488" s="59" t="s">
        <v>573</v>
      </c>
      <c r="M488">
        <v>1</v>
      </c>
    </row>
    <row r="489" spans="1:13">
      <c r="A489" s="17" t="s">
        <v>320</v>
      </c>
      <c r="B489" s="17" t="s">
        <v>533</v>
      </c>
      <c r="C489" s="18"/>
      <c r="D489" s="19">
        <v>1</v>
      </c>
      <c r="E489" s="58"/>
      <c r="F489" s="20"/>
      <c r="G489" s="18"/>
      <c r="H489" s="25"/>
      <c r="I489" s="15">
        <v>489</v>
      </c>
      <c r="J489" s="15"/>
      <c r="K489" s="16"/>
      <c r="L489" s="59" t="s">
        <v>573</v>
      </c>
      <c r="M489">
        <v>1</v>
      </c>
    </row>
    <row r="490" spans="1:13">
      <c r="A490" s="17" t="s">
        <v>320</v>
      </c>
      <c r="B490" s="17" t="s">
        <v>497</v>
      </c>
      <c r="C490" s="18"/>
      <c r="D490" s="19">
        <v>1</v>
      </c>
      <c r="E490" s="58"/>
      <c r="F490" s="20"/>
      <c r="G490" s="18"/>
      <c r="H490" s="25"/>
      <c r="I490" s="15">
        <v>490</v>
      </c>
      <c r="J490" s="15"/>
      <c r="K490" s="16"/>
      <c r="L490" s="59" t="s">
        <v>573</v>
      </c>
      <c r="M490">
        <v>1</v>
      </c>
    </row>
    <row r="491" spans="1:13">
      <c r="A491" s="17" t="s">
        <v>313</v>
      </c>
      <c r="B491" s="17" t="s">
        <v>320</v>
      </c>
      <c r="C491" s="18"/>
      <c r="D491" s="19">
        <v>1</v>
      </c>
      <c r="E491" s="58"/>
      <c r="F491" s="20"/>
      <c r="G491" s="18"/>
      <c r="H491" s="25"/>
      <c r="I491" s="15">
        <v>491</v>
      </c>
      <c r="J491" s="15"/>
      <c r="K491" s="16"/>
      <c r="L491" s="59" t="s">
        <v>573</v>
      </c>
      <c r="M491">
        <v>1</v>
      </c>
    </row>
    <row r="492" spans="1:13">
      <c r="A492" s="17" t="s">
        <v>321</v>
      </c>
      <c r="B492" s="17" t="s">
        <v>565</v>
      </c>
      <c r="C492" s="18"/>
      <c r="D492" s="19">
        <v>5.5</v>
      </c>
      <c r="E492" s="58"/>
      <c r="F492" s="20"/>
      <c r="G492" s="18"/>
      <c r="H492" s="25"/>
      <c r="I492" s="15">
        <v>492</v>
      </c>
      <c r="J492" s="15"/>
      <c r="K492" s="16"/>
      <c r="L492" s="59" t="s">
        <v>572</v>
      </c>
      <c r="M492">
        <v>2</v>
      </c>
    </row>
    <row r="493" spans="1:13">
      <c r="A493" s="17" t="s">
        <v>322</v>
      </c>
      <c r="B493" s="17" t="s">
        <v>565</v>
      </c>
      <c r="C493" s="18"/>
      <c r="D493" s="19">
        <v>1</v>
      </c>
      <c r="E493" s="58"/>
      <c r="F493" s="20"/>
      <c r="G493" s="18"/>
      <c r="H493" s="25"/>
      <c r="I493" s="15">
        <v>493</v>
      </c>
      <c r="J493" s="15"/>
      <c r="K493" s="16"/>
      <c r="L493" s="59" t="s">
        <v>572</v>
      </c>
      <c r="M493">
        <v>1</v>
      </c>
    </row>
    <row r="494" spans="1:13">
      <c r="A494" s="17" t="s">
        <v>313</v>
      </c>
      <c r="B494" s="17" t="s">
        <v>565</v>
      </c>
      <c r="C494" s="18"/>
      <c r="D494" s="19">
        <v>1</v>
      </c>
      <c r="E494" s="58"/>
      <c r="F494" s="20"/>
      <c r="G494" s="18"/>
      <c r="H494" s="25"/>
      <c r="I494" s="15">
        <v>494</v>
      </c>
      <c r="J494" s="15"/>
      <c r="K494" s="16"/>
      <c r="L494" s="59" t="s">
        <v>573</v>
      </c>
      <c r="M494">
        <v>1</v>
      </c>
    </row>
    <row r="495" spans="1:13">
      <c r="A495" s="17" t="s">
        <v>323</v>
      </c>
      <c r="B495" s="17" t="s">
        <v>468</v>
      </c>
      <c r="C495" s="18"/>
      <c r="D495" s="19">
        <v>1</v>
      </c>
      <c r="E495" s="58"/>
      <c r="F495" s="20"/>
      <c r="G495" s="18"/>
      <c r="H495" s="25"/>
      <c r="I495" s="15">
        <v>495</v>
      </c>
      <c r="J495" s="15"/>
      <c r="K495" s="16"/>
      <c r="L495" s="59" t="s">
        <v>573</v>
      </c>
      <c r="M495">
        <v>1</v>
      </c>
    </row>
    <row r="496" spans="1:13">
      <c r="A496" s="17" t="s">
        <v>313</v>
      </c>
      <c r="B496" s="17" t="s">
        <v>323</v>
      </c>
      <c r="C496" s="18"/>
      <c r="D496" s="19">
        <v>1</v>
      </c>
      <c r="E496" s="58"/>
      <c r="F496" s="20"/>
      <c r="G496" s="18"/>
      <c r="H496" s="25"/>
      <c r="I496" s="15">
        <v>496</v>
      </c>
      <c r="J496" s="15"/>
      <c r="K496" s="16"/>
      <c r="L496" s="59" t="s">
        <v>573</v>
      </c>
      <c r="M496">
        <v>1</v>
      </c>
    </row>
    <row r="497" spans="1:13">
      <c r="A497" s="17" t="s">
        <v>253</v>
      </c>
      <c r="B497" s="17" t="s">
        <v>217</v>
      </c>
      <c r="C497" s="18"/>
      <c r="D497" s="19">
        <v>1</v>
      </c>
      <c r="E497" s="58"/>
      <c r="F497" s="20"/>
      <c r="G497" s="18"/>
      <c r="H497" s="25"/>
      <c r="I497" s="15">
        <v>497</v>
      </c>
      <c r="J497" s="15"/>
      <c r="K497" s="16"/>
      <c r="L497" s="59" t="s">
        <v>573</v>
      </c>
      <c r="M497">
        <v>1</v>
      </c>
    </row>
    <row r="498" spans="1:13">
      <c r="A498" s="17" t="s">
        <v>217</v>
      </c>
      <c r="B498" s="17" t="s">
        <v>497</v>
      </c>
      <c r="C498" s="18"/>
      <c r="D498" s="19">
        <v>1</v>
      </c>
      <c r="E498" s="58"/>
      <c r="F498" s="20"/>
      <c r="G498" s="18"/>
      <c r="H498" s="25"/>
      <c r="I498" s="15">
        <v>498</v>
      </c>
      <c r="J498" s="15"/>
      <c r="K498" s="16"/>
      <c r="L498" s="59" t="s">
        <v>573</v>
      </c>
      <c r="M498">
        <v>1</v>
      </c>
    </row>
    <row r="499" spans="1:13">
      <c r="A499" s="17" t="s">
        <v>313</v>
      </c>
      <c r="B499" s="17" t="s">
        <v>217</v>
      </c>
      <c r="C499" s="18"/>
      <c r="D499" s="19">
        <v>1</v>
      </c>
      <c r="E499" s="58"/>
      <c r="F499" s="20"/>
      <c r="G499" s="18"/>
      <c r="H499" s="25"/>
      <c r="I499" s="15">
        <v>499</v>
      </c>
      <c r="J499" s="15"/>
      <c r="K499" s="16"/>
      <c r="L499" s="59" t="s">
        <v>573</v>
      </c>
      <c r="M499">
        <v>1</v>
      </c>
    </row>
    <row r="500" spans="1:13">
      <c r="A500" s="17" t="s">
        <v>313</v>
      </c>
      <c r="B500" s="17" t="s">
        <v>567</v>
      </c>
      <c r="C500" s="18"/>
      <c r="D500" s="19">
        <v>1</v>
      </c>
      <c r="E500" s="58"/>
      <c r="F500" s="20"/>
      <c r="G500" s="18"/>
      <c r="H500" s="25"/>
      <c r="I500" s="15">
        <v>500</v>
      </c>
      <c r="J500" s="15"/>
      <c r="K500" s="16"/>
      <c r="L500" s="59" t="s">
        <v>573</v>
      </c>
      <c r="M500">
        <v>1</v>
      </c>
    </row>
    <row r="501" spans="1:13">
      <c r="A501" s="17" t="s">
        <v>324</v>
      </c>
      <c r="B501" s="17" t="s">
        <v>313</v>
      </c>
      <c r="C501" s="18"/>
      <c r="D501" s="19">
        <v>1</v>
      </c>
      <c r="E501" s="58"/>
      <c r="F501" s="20"/>
      <c r="G501" s="18"/>
      <c r="H501" s="25"/>
      <c r="I501" s="15">
        <v>501</v>
      </c>
      <c r="J501" s="15"/>
      <c r="K501" s="16"/>
      <c r="L501" s="59" t="s">
        <v>572</v>
      </c>
      <c r="M501">
        <v>1</v>
      </c>
    </row>
    <row r="502" spans="1:13">
      <c r="A502" s="17" t="s">
        <v>324</v>
      </c>
      <c r="B502" s="17" t="s">
        <v>408</v>
      </c>
      <c r="C502" s="18"/>
      <c r="D502" s="19">
        <v>1</v>
      </c>
      <c r="E502" s="58"/>
      <c r="F502" s="20"/>
      <c r="G502" s="18"/>
      <c r="H502" s="25"/>
      <c r="I502" s="15">
        <v>502</v>
      </c>
      <c r="J502" s="15"/>
      <c r="K502" s="16"/>
      <c r="L502" s="59" t="s">
        <v>573</v>
      </c>
      <c r="M502">
        <v>1</v>
      </c>
    </row>
    <row r="503" spans="1:13">
      <c r="A503" s="17" t="s">
        <v>324</v>
      </c>
      <c r="B503" s="17" t="s">
        <v>438</v>
      </c>
      <c r="C503" s="18"/>
      <c r="D503" s="19">
        <v>1</v>
      </c>
      <c r="E503" s="58"/>
      <c r="F503" s="20"/>
      <c r="G503" s="18"/>
      <c r="H503" s="25"/>
      <c r="I503" s="15">
        <v>503</v>
      </c>
      <c r="J503" s="15"/>
      <c r="K503" s="16"/>
      <c r="L503" s="59" t="s">
        <v>573</v>
      </c>
      <c r="M503">
        <v>1</v>
      </c>
    </row>
    <row r="504" spans="1:13">
      <c r="A504" s="17" t="s">
        <v>324</v>
      </c>
      <c r="B504" s="17" t="s">
        <v>452</v>
      </c>
      <c r="C504" s="18"/>
      <c r="D504" s="19">
        <v>1</v>
      </c>
      <c r="E504" s="58"/>
      <c r="F504" s="20"/>
      <c r="G504" s="18"/>
      <c r="H504" s="25"/>
      <c r="I504" s="15">
        <v>504</v>
      </c>
      <c r="J504" s="15"/>
      <c r="K504" s="16"/>
      <c r="L504" s="59" t="s">
        <v>573</v>
      </c>
      <c r="M504">
        <v>1</v>
      </c>
    </row>
    <row r="505" spans="1:13">
      <c r="A505" s="17" t="s">
        <v>324</v>
      </c>
      <c r="B505" s="17" t="s">
        <v>554</v>
      </c>
      <c r="C505" s="18"/>
      <c r="D505" s="19">
        <v>1</v>
      </c>
      <c r="E505" s="58"/>
      <c r="F505" s="20"/>
      <c r="G505" s="18"/>
      <c r="H505" s="25"/>
      <c r="I505" s="15">
        <v>505</v>
      </c>
      <c r="J505" s="15"/>
      <c r="K505" s="16"/>
      <c r="L505" s="59" t="s">
        <v>573</v>
      </c>
      <c r="M505">
        <v>1</v>
      </c>
    </row>
    <row r="506" spans="1:13">
      <c r="A506" s="17" t="s">
        <v>324</v>
      </c>
      <c r="B506" s="17" t="s">
        <v>541</v>
      </c>
      <c r="C506" s="18"/>
      <c r="D506" s="19">
        <v>1</v>
      </c>
      <c r="E506" s="58"/>
      <c r="F506" s="20"/>
      <c r="G506" s="18"/>
      <c r="H506" s="25"/>
      <c r="I506" s="15">
        <v>506</v>
      </c>
      <c r="J506" s="15"/>
      <c r="K506" s="16"/>
      <c r="L506" s="59" t="s">
        <v>573</v>
      </c>
      <c r="M506">
        <v>1</v>
      </c>
    </row>
    <row r="507" spans="1:13">
      <c r="A507" s="17" t="s">
        <v>325</v>
      </c>
      <c r="B507" s="17" t="s">
        <v>324</v>
      </c>
      <c r="C507" s="18"/>
      <c r="D507" s="19">
        <v>1</v>
      </c>
      <c r="E507" s="58"/>
      <c r="F507" s="20"/>
      <c r="G507" s="18"/>
      <c r="H507" s="25"/>
      <c r="I507" s="15">
        <v>507</v>
      </c>
      <c r="J507" s="15"/>
      <c r="K507" s="16"/>
      <c r="L507" s="59" t="s">
        <v>573</v>
      </c>
      <c r="M507">
        <v>1</v>
      </c>
    </row>
    <row r="508" spans="1:13">
      <c r="A508" s="17" t="s">
        <v>313</v>
      </c>
      <c r="B508" s="17" t="s">
        <v>324</v>
      </c>
      <c r="C508" s="18"/>
      <c r="D508" s="19">
        <v>1</v>
      </c>
      <c r="E508" s="58"/>
      <c r="F508" s="20"/>
      <c r="G508" s="18"/>
      <c r="H508" s="25"/>
      <c r="I508" s="15">
        <v>508</v>
      </c>
      <c r="J508" s="15"/>
      <c r="K508" s="16"/>
      <c r="L508" s="59" t="s">
        <v>573</v>
      </c>
      <c r="M508">
        <v>1</v>
      </c>
    </row>
    <row r="509" spans="1:13">
      <c r="A509" s="17" t="s">
        <v>281</v>
      </c>
      <c r="B509" s="17" t="s">
        <v>313</v>
      </c>
      <c r="C509" s="18"/>
      <c r="D509" s="19">
        <v>1</v>
      </c>
      <c r="E509" s="58"/>
      <c r="F509" s="20"/>
      <c r="G509" s="18"/>
      <c r="H509" s="25"/>
      <c r="I509" s="15">
        <v>509</v>
      </c>
      <c r="J509" s="15"/>
      <c r="K509" s="16"/>
      <c r="L509" s="59" t="s">
        <v>572</v>
      </c>
      <c r="M509">
        <v>1</v>
      </c>
    </row>
    <row r="510" spans="1:13">
      <c r="A510" s="17" t="s">
        <v>326</v>
      </c>
      <c r="B510" s="17" t="s">
        <v>313</v>
      </c>
      <c r="C510" s="18"/>
      <c r="D510" s="19">
        <v>1</v>
      </c>
      <c r="E510" s="58"/>
      <c r="F510" s="20"/>
      <c r="G510" s="18"/>
      <c r="H510" s="25"/>
      <c r="I510" s="15">
        <v>510</v>
      </c>
      <c r="J510" s="15"/>
      <c r="K510" s="16"/>
      <c r="L510" s="59" t="s">
        <v>572</v>
      </c>
      <c r="M510">
        <v>1</v>
      </c>
    </row>
    <row r="511" spans="1:13">
      <c r="A511" s="17" t="s">
        <v>327</v>
      </c>
      <c r="B511" s="17" t="s">
        <v>313</v>
      </c>
      <c r="C511" s="18"/>
      <c r="D511" s="19">
        <v>1</v>
      </c>
      <c r="E511" s="58"/>
      <c r="F511" s="20"/>
      <c r="G511" s="18"/>
      <c r="H511" s="25"/>
      <c r="I511" s="15">
        <v>511</v>
      </c>
      <c r="J511" s="15"/>
      <c r="K511" s="16"/>
      <c r="L511" s="59" t="s">
        <v>572</v>
      </c>
      <c r="M511">
        <v>1</v>
      </c>
    </row>
    <row r="512" spans="1:13">
      <c r="A512" s="17" t="s">
        <v>213</v>
      </c>
      <c r="B512" s="17" t="s">
        <v>313</v>
      </c>
      <c r="C512" s="18"/>
      <c r="D512" s="19">
        <v>1</v>
      </c>
      <c r="E512" s="58"/>
      <c r="F512" s="20"/>
      <c r="G512" s="18"/>
      <c r="H512" s="25"/>
      <c r="I512" s="15">
        <v>512</v>
      </c>
      <c r="J512" s="15"/>
      <c r="K512" s="16"/>
      <c r="L512" s="59" t="s">
        <v>572</v>
      </c>
      <c r="M512">
        <v>1</v>
      </c>
    </row>
    <row r="513" spans="1:13">
      <c r="A513" s="17" t="s">
        <v>328</v>
      </c>
      <c r="B513" s="17" t="s">
        <v>313</v>
      </c>
      <c r="C513" s="18"/>
      <c r="D513" s="19">
        <v>1</v>
      </c>
      <c r="E513" s="58"/>
      <c r="F513" s="20"/>
      <c r="G513" s="18"/>
      <c r="H513" s="25"/>
      <c r="I513" s="15">
        <v>513</v>
      </c>
      <c r="J513" s="15"/>
      <c r="K513" s="16"/>
      <c r="L513" s="59" t="s">
        <v>572</v>
      </c>
      <c r="M513">
        <v>1</v>
      </c>
    </row>
    <row r="514" spans="1:13">
      <c r="A514" s="17" t="s">
        <v>313</v>
      </c>
      <c r="B514" s="17" t="s">
        <v>408</v>
      </c>
      <c r="C514" s="18"/>
      <c r="D514" s="19">
        <v>1</v>
      </c>
      <c r="E514" s="58"/>
      <c r="F514" s="20"/>
      <c r="G514" s="18"/>
      <c r="H514" s="25"/>
      <c r="I514" s="15">
        <v>514</v>
      </c>
      <c r="J514" s="15"/>
      <c r="K514" s="16"/>
      <c r="L514" s="59" t="s">
        <v>573</v>
      </c>
      <c r="M514">
        <v>1</v>
      </c>
    </row>
    <row r="515" spans="1:13">
      <c r="A515" s="17" t="s">
        <v>313</v>
      </c>
      <c r="B515" s="17" t="s">
        <v>531</v>
      </c>
      <c r="C515" s="18"/>
      <c r="D515" s="19">
        <v>1</v>
      </c>
      <c r="E515" s="58"/>
      <c r="F515" s="20"/>
      <c r="G515" s="18"/>
      <c r="H515" s="25"/>
      <c r="I515" s="15">
        <v>515</v>
      </c>
      <c r="J515" s="15"/>
      <c r="K515" s="16"/>
      <c r="L515" s="59" t="s">
        <v>573</v>
      </c>
      <c r="M515">
        <v>1</v>
      </c>
    </row>
    <row r="516" spans="1:13">
      <c r="A516" s="17" t="s">
        <v>313</v>
      </c>
      <c r="B516" s="17" t="s">
        <v>533</v>
      </c>
      <c r="C516" s="18"/>
      <c r="D516" s="19">
        <v>1</v>
      </c>
      <c r="E516" s="58"/>
      <c r="F516" s="20"/>
      <c r="G516" s="18"/>
      <c r="H516" s="25"/>
      <c r="I516" s="15">
        <v>516</v>
      </c>
      <c r="J516" s="15"/>
      <c r="K516" s="16"/>
      <c r="L516" s="59" t="s">
        <v>573</v>
      </c>
      <c r="M516">
        <v>1</v>
      </c>
    </row>
    <row r="517" spans="1:13">
      <c r="A517" s="17" t="s">
        <v>313</v>
      </c>
      <c r="B517" s="17" t="s">
        <v>282</v>
      </c>
      <c r="C517" s="18"/>
      <c r="D517" s="19">
        <v>1</v>
      </c>
      <c r="E517" s="58"/>
      <c r="F517" s="20"/>
      <c r="G517" s="18"/>
      <c r="H517" s="25"/>
      <c r="I517" s="15">
        <v>517</v>
      </c>
      <c r="J517" s="15"/>
      <c r="K517" s="16"/>
      <c r="L517" s="59" t="s">
        <v>573</v>
      </c>
      <c r="M517">
        <v>1</v>
      </c>
    </row>
    <row r="518" spans="1:13">
      <c r="A518" s="17" t="s">
        <v>313</v>
      </c>
      <c r="B518" s="17" t="s">
        <v>513</v>
      </c>
      <c r="C518" s="18"/>
      <c r="D518" s="19">
        <v>1</v>
      </c>
      <c r="E518" s="58"/>
      <c r="F518" s="20"/>
      <c r="G518" s="18"/>
      <c r="H518" s="25"/>
      <c r="I518" s="15">
        <v>518</v>
      </c>
      <c r="J518" s="15"/>
      <c r="K518" s="16"/>
      <c r="L518" s="59" t="s">
        <v>573</v>
      </c>
      <c r="M518">
        <v>1</v>
      </c>
    </row>
    <row r="519" spans="1:13">
      <c r="A519" s="17" t="s">
        <v>313</v>
      </c>
      <c r="B519" s="17" t="s">
        <v>545</v>
      </c>
      <c r="C519" s="18"/>
      <c r="D519" s="19">
        <v>1</v>
      </c>
      <c r="E519" s="58"/>
      <c r="F519" s="20"/>
      <c r="G519" s="18"/>
      <c r="H519" s="25"/>
      <c r="I519" s="15">
        <v>519</v>
      </c>
      <c r="J519" s="15"/>
      <c r="K519" s="16"/>
      <c r="L519" s="59" t="s">
        <v>573</v>
      </c>
      <c r="M519">
        <v>1</v>
      </c>
    </row>
    <row r="520" spans="1:13">
      <c r="A520" s="17" t="s">
        <v>313</v>
      </c>
      <c r="B520" s="17" t="s">
        <v>403</v>
      </c>
      <c r="C520" s="18"/>
      <c r="D520" s="19">
        <v>1</v>
      </c>
      <c r="E520" s="58"/>
      <c r="F520" s="20"/>
      <c r="G520" s="18"/>
      <c r="H520" s="25"/>
      <c r="I520" s="15">
        <v>520</v>
      </c>
      <c r="J520" s="15"/>
      <c r="K520" s="16"/>
      <c r="L520" s="59" t="s">
        <v>573</v>
      </c>
      <c r="M520">
        <v>1</v>
      </c>
    </row>
    <row r="521" spans="1:13">
      <c r="A521" s="17" t="s">
        <v>313</v>
      </c>
      <c r="B521" s="17" t="s">
        <v>171</v>
      </c>
      <c r="C521" s="18"/>
      <c r="D521" s="19">
        <v>1</v>
      </c>
      <c r="E521" s="58"/>
      <c r="F521" s="20"/>
      <c r="G521" s="18"/>
      <c r="H521" s="25"/>
      <c r="I521" s="15">
        <v>521</v>
      </c>
      <c r="J521" s="15"/>
      <c r="K521" s="16"/>
      <c r="L521" s="59" t="s">
        <v>573</v>
      </c>
      <c r="M521">
        <v>1</v>
      </c>
    </row>
    <row r="522" spans="1:13">
      <c r="A522" s="17" t="s">
        <v>313</v>
      </c>
      <c r="B522" s="17" t="s">
        <v>503</v>
      </c>
      <c r="C522" s="18"/>
      <c r="D522" s="19">
        <v>1</v>
      </c>
      <c r="E522" s="58"/>
      <c r="F522" s="20"/>
      <c r="G522" s="18"/>
      <c r="H522" s="25"/>
      <c r="I522" s="15">
        <v>522</v>
      </c>
      <c r="J522" s="15"/>
      <c r="K522" s="16"/>
      <c r="L522" s="59" t="s">
        <v>573</v>
      </c>
      <c r="M522">
        <v>1</v>
      </c>
    </row>
    <row r="523" spans="1:13">
      <c r="A523" s="17" t="s">
        <v>313</v>
      </c>
      <c r="B523" s="17" t="s">
        <v>314</v>
      </c>
      <c r="C523" s="18"/>
      <c r="D523" s="19">
        <v>1</v>
      </c>
      <c r="E523" s="58"/>
      <c r="F523" s="20"/>
      <c r="G523" s="18"/>
      <c r="H523" s="25"/>
      <c r="I523" s="15">
        <v>523</v>
      </c>
      <c r="J523" s="15"/>
      <c r="K523" s="16"/>
      <c r="L523" s="59" t="s">
        <v>573</v>
      </c>
      <c r="M523">
        <v>1</v>
      </c>
    </row>
    <row r="524" spans="1:13">
      <c r="A524" s="17" t="s">
        <v>313</v>
      </c>
      <c r="B524" s="17" t="s">
        <v>530</v>
      </c>
      <c r="C524" s="18"/>
      <c r="D524" s="19">
        <v>1</v>
      </c>
      <c r="E524" s="58"/>
      <c r="F524" s="20"/>
      <c r="G524" s="18"/>
      <c r="H524" s="25"/>
      <c r="I524" s="15">
        <v>524</v>
      </c>
      <c r="J524" s="15"/>
      <c r="K524" s="16"/>
      <c r="L524" s="59" t="s">
        <v>573</v>
      </c>
      <c r="M524">
        <v>1</v>
      </c>
    </row>
    <row r="525" spans="1:13">
      <c r="A525" s="17" t="s">
        <v>313</v>
      </c>
      <c r="B525" s="17" t="s">
        <v>351</v>
      </c>
      <c r="C525" s="18"/>
      <c r="D525" s="19">
        <v>1</v>
      </c>
      <c r="E525" s="58"/>
      <c r="F525" s="20"/>
      <c r="G525" s="18"/>
      <c r="H525" s="25"/>
      <c r="I525" s="15">
        <v>525</v>
      </c>
      <c r="J525" s="15"/>
      <c r="K525" s="16"/>
      <c r="L525" s="59" t="s">
        <v>573</v>
      </c>
      <c r="M525">
        <v>1</v>
      </c>
    </row>
    <row r="526" spans="1:13">
      <c r="A526" s="17" t="s">
        <v>313</v>
      </c>
      <c r="B526" s="17" t="s">
        <v>446</v>
      </c>
      <c r="C526" s="18"/>
      <c r="D526" s="19">
        <v>1</v>
      </c>
      <c r="E526" s="58"/>
      <c r="F526" s="20"/>
      <c r="G526" s="18"/>
      <c r="H526" s="25"/>
      <c r="I526" s="15">
        <v>526</v>
      </c>
      <c r="J526" s="15"/>
      <c r="K526" s="16"/>
      <c r="L526" s="59" t="s">
        <v>573</v>
      </c>
      <c r="M526">
        <v>1</v>
      </c>
    </row>
    <row r="527" spans="1:13">
      <c r="A527" s="17" t="s">
        <v>313</v>
      </c>
      <c r="B527" s="17" t="s">
        <v>290</v>
      </c>
      <c r="C527" s="18"/>
      <c r="D527" s="19">
        <v>1</v>
      </c>
      <c r="E527" s="58"/>
      <c r="F527" s="20"/>
      <c r="G527" s="18"/>
      <c r="H527" s="25"/>
      <c r="I527" s="15">
        <v>527</v>
      </c>
      <c r="J527" s="15"/>
      <c r="K527" s="16"/>
      <c r="L527" s="59" t="s">
        <v>573</v>
      </c>
      <c r="M527">
        <v>1</v>
      </c>
    </row>
    <row r="528" spans="1:13">
      <c r="A528" s="17" t="s">
        <v>313</v>
      </c>
      <c r="B528" s="17" t="s">
        <v>529</v>
      </c>
      <c r="C528" s="18"/>
      <c r="D528" s="19">
        <v>1</v>
      </c>
      <c r="E528" s="58"/>
      <c r="F528" s="20"/>
      <c r="G528" s="18"/>
      <c r="H528" s="25"/>
      <c r="I528" s="15">
        <v>528</v>
      </c>
      <c r="J528" s="15"/>
      <c r="K528" s="16"/>
      <c r="L528" s="59" t="s">
        <v>573</v>
      </c>
      <c r="M528">
        <v>1</v>
      </c>
    </row>
    <row r="529" spans="1:13">
      <c r="A529" s="17" t="s">
        <v>313</v>
      </c>
      <c r="B529" s="17" t="s">
        <v>515</v>
      </c>
      <c r="C529" s="18"/>
      <c r="D529" s="19">
        <v>1</v>
      </c>
      <c r="E529" s="58"/>
      <c r="F529" s="20"/>
      <c r="G529" s="18"/>
      <c r="H529" s="25"/>
      <c r="I529" s="15">
        <v>529</v>
      </c>
      <c r="J529" s="15"/>
      <c r="K529" s="16"/>
      <c r="L529" s="59" t="s">
        <v>573</v>
      </c>
      <c r="M529">
        <v>1</v>
      </c>
    </row>
    <row r="530" spans="1:13">
      <c r="A530" s="17" t="s">
        <v>313</v>
      </c>
      <c r="B530" s="17" t="s">
        <v>288</v>
      </c>
      <c r="C530" s="18"/>
      <c r="D530" s="19">
        <v>1</v>
      </c>
      <c r="E530" s="58"/>
      <c r="F530" s="20"/>
      <c r="G530" s="18"/>
      <c r="H530" s="25"/>
      <c r="I530" s="15">
        <v>530</v>
      </c>
      <c r="J530" s="15"/>
      <c r="K530" s="16"/>
      <c r="L530" s="59" t="s">
        <v>573</v>
      </c>
      <c r="M530">
        <v>1</v>
      </c>
    </row>
    <row r="531" spans="1:13">
      <c r="A531" s="17" t="s">
        <v>313</v>
      </c>
      <c r="B531" s="17" t="s">
        <v>443</v>
      </c>
      <c r="C531" s="18"/>
      <c r="D531" s="19">
        <v>1</v>
      </c>
      <c r="E531" s="58"/>
      <c r="F531" s="20"/>
      <c r="G531" s="18"/>
      <c r="H531" s="25"/>
      <c r="I531" s="15">
        <v>531</v>
      </c>
      <c r="J531" s="15"/>
      <c r="K531" s="16"/>
      <c r="L531" s="59" t="s">
        <v>573</v>
      </c>
      <c r="M531">
        <v>1</v>
      </c>
    </row>
    <row r="532" spans="1:13">
      <c r="A532" s="17" t="s">
        <v>313</v>
      </c>
      <c r="B532" s="17" t="s">
        <v>554</v>
      </c>
      <c r="C532" s="18"/>
      <c r="D532" s="19">
        <v>1</v>
      </c>
      <c r="E532" s="58"/>
      <c r="F532" s="20"/>
      <c r="G532" s="18"/>
      <c r="H532" s="25"/>
      <c r="I532" s="15">
        <v>532</v>
      </c>
      <c r="J532" s="15"/>
      <c r="K532" s="16"/>
      <c r="L532" s="59" t="s">
        <v>573</v>
      </c>
      <c r="M532">
        <v>1</v>
      </c>
    </row>
    <row r="533" spans="1:13">
      <c r="A533" s="17" t="s">
        <v>313</v>
      </c>
      <c r="B533" s="17" t="s">
        <v>514</v>
      </c>
      <c r="C533" s="18"/>
      <c r="D533" s="19">
        <v>1</v>
      </c>
      <c r="E533" s="58"/>
      <c r="F533" s="20"/>
      <c r="G533" s="18"/>
      <c r="H533" s="25"/>
      <c r="I533" s="15">
        <v>533</v>
      </c>
      <c r="J533" s="15"/>
      <c r="K533" s="16"/>
      <c r="L533" s="59" t="s">
        <v>573</v>
      </c>
      <c r="M533">
        <v>1</v>
      </c>
    </row>
    <row r="534" spans="1:13">
      <c r="A534" s="17" t="s">
        <v>313</v>
      </c>
      <c r="B534" s="17" t="s">
        <v>315</v>
      </c>
      <c r="C534" s="18"/>
      <c r="D534" s="19">
        <v>1</v>
      </c>
      <c r="E534" s="58"/>
      <c r="F534" s="20"/>
      <c r="G534" s="18"/>
      <c r="H534" s="25"/>
      <c r="I534" s="15">
        <v>534</v>
      </c>
      <c r="J534" s="15"/>
      <c r="K534" s="16"/>
      <c r="L534" s="59" t="s">
        <v>573</v>
      </c>
      <c r="M534">
        <v>1</v>
      </c>
    </row>
    <row r="535" spans="1:13">
      <c r="A535" s="17" t="s">
        <v>313</v>
      </c>
      <c r="B535" s="17" t="s">
        <v>509</v>
      </c>
      <c r="C535" s="18"/>
      <c r="D535" s="19">
        <v>1</v>
      </c>
      <c r="E535" s="58"/>
      <c r="F535" s="20"/>
      <c r="G535" s="18"/>
      <c r="H535" s="25"/>
      <c r="I535" s="15">
        <v>535</v>
      </c>
      <c r="J535" s="15"/>
      <c r="K535" s="16"/>
      <c r="L535" s="59" t="s">
        <v>573</v>
      </c>
      <c r="M535">
        <v>1</v>
      </c>
    </row>
    <row r="536" spans="1:13">
      <c r="A536" s="17" t="s">
        <v>313</v>
      </c>
      <c r="B536" s="17" t="s">
        <v>497</v>
      </c>
      <c r="C536" s="18"/>
      <c r="D536" s="19">
        <v>1</v>
      </c>
      <c r="E536" s="58"/>
      <c r="F536" s="20"/>
      <c r="G536" s="18"/>
      <c r="H536" s="25"/>
      <c r="I536" s="15">
        <v>536</v>
      </c>
      <c r="J536" s="15"/>
      <c r="K536" s="16"/>
      <c r="L536" s="59" t="s">
        <v>573</v>
      </c>
      <c r="M536">
        <v>1</v>
      </c>
    </row>
    <row r="537" spans="1:13">
      <c r="A537" s="17" t="s">
        <v>313</v>
      </c>
      <c r="B537" s="17" t="s">
        <v>456</v>
      </c>
      <c r="C537" s="18"/>
      <c r="D537" s="19">
        <v>1</v>
      </c>
      <c r="E537" s="58"/>
      <c r="F537" s="20"/>
      <c r="G537" s="18"/>
      <c r="H537" s="25"/>
      <c r="I537" s="15">
        <v>537</v>
      </c>
      <c r="J537" s="15"/>
      <c r="K537" s="16"/>
      <c r="L537" s="59" t="s">
        <v>573</v>
      </c>
      <c r="M537">
        <v>1</v>
      </c>
    </row>
    <row r="538" spans="1:13">
      <c r="A538" s="17" t="s">
        <v>313</v>
      </c>
      <c r="B538" s="17" t="s">
        <v>444</v>
      </c>
      <c r="C538" s="18"/>
      <c r="D538" s="19">
        <v>1</v>
      </c>
      <c r="E538" s="58"/>
      <c r="F538" s="20"/>
      <c r="G538" s="18"/>
      <c r="H538" s="25"/>
      <c r="I538" s="15">
        <v>538</v>
      </c>
      <c r="J538" s="15"/>
      <c r="K538" s="16"/>
      <c r="L538" s="59" t="s">
        <v>573</v>
      </c>
      <c r="M538">
        <v>1</v>
      </c>
    </row>
    <row r="539" spans="1:13">
      <c r="A539" s="17" t="s">
        <v>313</v>
      </c>
      <c r="B539" s="17" t="s">
        <v>544</v>
      </c>
      <c r="C539" s="18"/>
      <c r="D539" s="19">
        <v>1</v>
      </c>
      <c r="E539" s="58"/>
      <c r="F539" s="20"/>
      <c r="G539" s="18"/>
      <c r="H539" s="25"/>
      <c r="I539" s="15">
        <v>539</v>
      </c>
      <c r="J539" s="15"/>
      <c r="K539" s="16"/>
      <c r="L539" s="59" t="s">
        <v>573</v>
      </c>
      <c r="M539">
        <v>1</v>
      </c>
    </row>
    <row r="540" spans="1:13">
      <c r="A540" s="17" t="s">
        <v>313</v>
      </c>
      <c r="B540" s="17" t="s">
        <v>192</v>
      </c>
      <c r="C540" s="18"/>
      <c r="D540" s="19">
        <v>1</v>
      </c>
      <c r="E540" s="58"/>
      <c r="F540" s="20"/>
      <c r="G540" s="18"/>
      <c r="H540" s="25"/>
      <c r="I540" s="15">
        <v>540</v>
      </c>
      <c r="J540" s="15"/>
      <c r="K540" s="16"/>
      <c r="L540" s="59" t="s">
        <v>573</v>
      </c>
      <c r="M540">
        <v>1</v>
      </c>
    </row>
    <row r="541" spans="1:13">
      <c r="A541" s="17" t="s">
        <v>313</v>
      </c>
      <c r="B541" s="17" t="s">
        <v>448</v>
      </c>
      <c r="C541" s="18"/>
      <c r="D541" s="19">
        <v>1</v>
      </c>
      <c r="E541" s="58"/>
      <c r="F541" s="20"/>
      <c r="G541" s="18"/>
      <c r="H541" s="25"/>
      <c r="I541" s="15">
        <v>541</v>
      </c>
      <c r="J541" s="15"/>
      <c r="K541" s="16"/>
      <c r="L541" s="59" t="s">
        <v>573</v>
      </c>
      <c r="M541">
        <v>1</v>
      </c>
    </row>
    <row r="542" spans="1:13">
      <c r="A542" s="17" t="s">
        <v>313</v>
      </c>
      <c r="B542" s="17" t="s">
        <v>303</v>
      </c>
      <c r="C542" s="18"/>
      <c r="D542" s="19">
        <v>1</v>
      </c>
      <c r="E542" s="58"/>
      <c r="F542" s="20"/>
      <c r="G542" s="18"/>
      <c r="H542" s="25"/>
      <c r="I542" s="15">
        <v>542</v>
      </c>
      <c r="J542" s="15"/>
      <c r="K542" s="16"/>
      <c r="L542" s="59" t="s">
        <v>573</v>
      </c>
      <c r="M542">
        <v>1</v>
      </c>
    </row>
    <row r="543" spans="1:13">
      <c r="A543" s="17" t="s">
        <v>313</v>
      </c>
      <c r="B543" s="17" t="s">
        <v>310</v>
      </c>
      <c r="C543" s="18"/>
      <c r="D543" s="19">
        <v>1</v>
      </c>
      <c r="E543" s="58"/>
      <c r="F543" s="20"/>
      <c r="G543" s="18"/>
      <c r="H543" s="25"/>
      <c r="I543" s="15">
        <v>543</v>
      </c>
      <c r="J543" s="15"/>
      <c r="K543" s="16"/>
      <c r="L543" s="59" t="s">
        <v>573</v>
      </c>
      <c r="M543">
        <v>1</v>
      </c>
    </row>
    <row r="544" spans="1:13">
      <c r="A544" s="17" t="s">
        <v>313</v>
      </c>
      <c r="B544" s="17" t="s">
        <v>428</v>
      </c>
      <c r="C544" s="18"/>
      <c r="D544" s="19">
        <v>1</v>
      </c>
      <c r="E544" s="58"/>
      <c r="F544" s="20"/>
      <c r="G544" s="18"/>
      <c r="H544" s="25"/>
      <c r="I544" s="15">
        <v>544</v>
      </c>
      <c r="J544" s="15"/>
      <c r="K544" s="16"/>
      <c r="L544" s="59" t="s">
        <v>573</v>
      </c>
      <c r="M544">
        <v>1</v>
      </c>
    </row>
    <row r="545" spans="1:13">
      <c r="A545" s="17" t="s">
        <v>313</v>
      </c>
      <c r="B545" s="17" t="s">
        <v>484</v>
      </c>
      <c r="C545" s="18"/>
      <c r="D545" s="19">
        <v>1</v>
      </c>
      <c r="E545" s="58"/>
      <c r="F545" s="20"/>
      <c r="G545" s="18"/>
      <c r="H545" s="25"/>
      <c r="I545" s="15">
        <v>545</v>
      </c>
      <c r="J545" s="15"/>
      <c r="K545" s="16"/>
      <c r="L545" s="59" t="s">
        <v>573</v>
      </c>
      <c r="M545">
        <v>1</v>
      </c>
    </row>
    <row r="546" spans="1:13">
      <c r="A546" s="17" t="s">
        <v>313</v>
      </c>
      <c r="B546" s="17" t="s">
        <v>396</v>
      </c>
      <c r="C546" s="18"/>
      <c r="D546" s="19">
        <v>1</v>
      </c>
      <c r="E546" s="58"/>
      <c r="F546" s="20"/>
      <c r="G546" s="18"/>
      <c r="H546" s="25"/>
      <c r="I546" s="15">
        <v>546</v>
      </c>
      <c r="J546" s="15"/>
      <c r="K546" s="16"/>
      <c r="L546" s="59" t="s">
        <v>573</v>
      </c>
      <c r="M546">
        <v>1</v>
      </c>
    </row>
    <row r="547" spans="1:13">
      <c r="A547" s="17" t="s">
        <v>313</v>
      </c>
      <c r="B547" s="17" t="s">
        <v>485</v>
      </c>
      <c r="C547" s="18"/>
      <c r="D547" s="19">
        <v>1</v>
      </c>
      <c r="E547" s="58"/>
      <c r="F547" s="20"/>
      <c r="G547" s="18"/>
      <c r="H547" s="25"/>
      <c r="I547" s="15">
        <v>547</v>
      </c>
      <c r="J547" s="15"/>
      <c r="K547" s="16"/>
      <c r="L547" s="59" t="s">
        <v>573</v>
      </c>
      <c r="M547">
        <v>1</v>
      </c>
    </row>
    <row r="548" spans="1:13">
      <c r="A548" s="17" t="s">
        <v>313</v>
      </c>
      <c r="B548" s="17" t="s">
        <v>344</v>
      </c>
      <c r="C548" s="18"/>
      <c r="D548" s="19">
        <v>1</v>
      </c>
      <c r="E548" s="58"/>
      <c r="F548" s="20"/>
      <c r="G548" s="18"/>
      <c r="H548" s="25"/>
      <c r="I548" s="15">
        <v>548</v>
      </c>
      <c r="J548" s="15"/>
      <c r="K548" s="16"/>
      <c r="L548" s="59" t="s">
        <v>573</v>
      </c>
      <c r="M548">
        <v>1</v>
      </c>
    </row>
    <row r="549" spans="1:13">
      <c r="A549" s="17" t="s">
        <v>313</v>
      </c>
      <c r="B549" s="17" t="s">
        <v>465</v>
      </c>
      <c r="C549" s="18"/>
      <c r="D549" s="19">
        <v>1</v>
      </c>
      <c r="E549" s="58"/>
      <c r="F549" s="20"/>
      <c r="G549" s="18"/>
      <c r="H549" s="25"/>
      <c r="I549" s="15">
        <v>549</v>
      </c>
      <c r="J549" s="15"/>
      <c r="K549" s="16"/>
      <c r="L549" s="59" t="s">
        <v>573</v>
      </c>
      <c r="M549">
        <v>1</v>
      </c>
    </row>
    <row r="550" spans="1:13">
      <c r="A550" s="17" t="s">
        <v>313</v>
      </c>
      <c r="B550" s="17" t="s">
        <v>492</v>
      </c>
      <c r="C550" s="18"/>
      <c r="D550" s="19">
        <v>1</v>
      </c>
      <c r="E550" s="58"/>
      <c r="F550" s="20"/>
      <c r="G550" s="18"/>
      <c r="H550" s="25"/>
      <c r="I550" s="15">
        <v>550</v>
      </c>
      <c r="J550" s="15"/>
      <c r="K550" s="16"/>
      <c r="L550" s="59" t="s">
        <v>573</v>
      </c>
      <c r="M550">
        <v>1</v>
      </c>
    </row>
    <row r="551" spans="1:13">
      <c r="A551" s="17" t="s">
        <v>313</v>
      </c>
      <c r="B551" s="17" t="s">
        <v>462</v>
      </c>
      <c r="C551" s="18"/>
      <c r="D551" s="19">
        <v>1</v>
      </c>
      <c r="E551" s="58"/>
      <c r="F551" s="20"/>
      <c r="G551" s="18"/>
      <c r="H551" s="25"/>
      <c r="I551" s="15">
        <v>551</v>
      </c>
      <c r="J551" s="15"/>
      <c r="K551" s="16"/>
      <c r="L551" s="59" t="s">
        <v>573</v>
      </c>
      <c r="M551">
        <v>1</v>
      </c>
    </row>
    <row r="552" spans="1:13">
      <c r="A552" s="17" t="s">
        <v>313</v>
      </c>
      <c r="B552" s="17" t="s">
        <v>425</v>
      </c>
      <c r="C552" s="18"/>
      <c r="D552" s="19">
        <v>1</v>
      </c>
      <c r="E552" s="58"/>
      <c r="F552" s="20"/>
      <c r="G552" s="18"/>
      <c r="H552" s="25"/>
      <c r="I552" s="15">
        <v>552</v>
      </c>
      <c r="J552" s="15"/>
      <c r="K552" s="16"/>
      <c r="L552" s="59" t="s">
        <v>573</v>
      </c>
      <c r="M552">
        <v>1</v>
      </c>
    </row>
    <row r="553" spans="1:13">
      <c r="A553" s="17" t="s">
        <v>313</v>
      </c>
      <c r="B553" s="17" t="s">
        <v>480</v>
      </c>
      <c r="C553" s="18"/>
      <c r="D553" s="19">
        <v>1</v>
      </c>
      <c r="E553" s="58"/>
      <c r="F553" s="20"/>
      <c r="G553" s="18"/>
      <c r="H553" s="25"/>
      <c r="I553" s="15">
        <v>553</v>
      </c>
      <c r="J553" s="15"/>
      <c r="K553" s="16"/>
      <c r="L553" s="59" t="s">
        <v>573</v>
      </c>
      <c r="M553">
        <v>1</v>
      </c>
    </row>
    <row r="554" spans="1:13">
      <c r="A554" s="17" t="s">
        <v>313</v>
      </c>
      <c r="B554" s="17" t="s">
        <v>552</v>
      </c>
      <c r="C554" s="18"/>
      <c r="D554" s="19">
        <v>1</v>
      </c>
      <c r="E554" s="58"/>
      <c r="F554" s="20"/>
      <c r="G554" s="18"/>
      <c r="H554" s="25"/>
      <c r="I554" s="15">
        <v>554</v>
      </c>
      <c r="J554" s="15"/>
      <c r="K554" s="16"/>
      <c r="L554" s="59" t="s">
        <v>573</v>
      </c>
      <c r="M554">
        <v>1</v>
      </c>
    </row>
    <row r="555" spans="1:13">
      <c r="A555" s="17" t="s">
        <v>313</v>
      </c>
      <c r="B555" s="17" t="s">
        <v>296</v>
      </c>
      <c r="C555" s="18"/>
      <c r="D555" s="19">
        <v>1</v>
      </c>
      <c r="E555" s="58"/>
      <c r="F555" s="20"/>
      <c r="G555" s="18"/>
      <c r="H555" s="25"/>
      <c r="I555" s="15">
        <v>555</v>
      </c>
      <c r="J555" s="15"/>
      <c r="K555" s="16"/>
      <c r="L555" s="59" t="s">
        <v>573</v>
      </c>
      <c r="M555">
        <v>1</v>
      </c>
    </row>
    <row r="556" spans="1:13">
      <c r="A556" s="17" t="s">
        <v>313</v>
      </c>
      <c r="B556" s="17" t="s">
        <v>549</v>
      </c>
      <c r="C556" s="18"/>
      <c r="D556" s="19">
        <v>1</v>
      </c>
      <c r="E556" s="58"/>
      <c r="F556" s="20"/>
      <c r="G556" s="18"/>
      <c r="H556" s="25"/>
      <c r="I556" s="15">
        <v>556</v>
      </c>
      <c r="J556" s="15"/>
      <c r="K556" s="16"/>
      <c r="L556" s="59" t="s">
        <v>573</v>
      </c>
      <c r="M556">
        <v>1</v>
      </c>
    </row>
    <row r="557" spans="1:13">
      <c r="A557" s="17" t="s">
        <v>313</v>
      </c>
      <c r="B557" s="17" t="s">
        <v>332</v>
      </c>
      <c r="C557" s="18"/>
      <c r="D557" s="19">
        <v>1</v>
      </c>
      <c r="E557" s="58"/>
      <c r="F557" s="20"/>
      <c r="G557" s="18"/>
      <c r="H557" s="25"/>
      <c r="I557" s="15">
        <v>557</v>
      </c>
      <c r="J557" s="15"/>
      <c r="K557" s="16"/>
      <c r="L557" s="59" t="s">
        <v>573</v>
      </c>
      <c r="M557">
        <v>1</v>
      </c>
    </row>
    <row r="558" spans="1:13">
      <c r="A558" s="17" t="s">
        <v>313</v>
      </c>
      <c r="B558" s="17" t="s">
        <v>426</v>
      </c>
      <c r="C558" s="18"/>
      <c r="D558" s="19">
        <v>1</v>
      </c>
      <c r="E558" s="58"/>
      <c r="F558" s="20"/>
      <c r="G558" s="18"/>
      <c r="H558" s="25"/>
      <c r="I558" s="15">
        <v>558</v>
      </c>
      <c r="J558" s="15"/>
      <c r="K558" s="16"/>
      <c r="L558" s="59" t="s">
        <v>573</v>
      </c>
      <c r="M558">
        <v>1</v>
      </c>
    </row>
    <row r="559" spans="1:13">
      <c r="A559" s="17" t="s">
        <v>313</v>
      </c>
      <c r="B559" s="17" t="s">
        <v>293</v>
      </c>
      <c r="C559" s="18"/>
      <c r="D559" s="19">
        <v>1</v>
      </c>
      <c r="E559" s="58"/>
      <c r="F559" s="20"/>
      <c r="G559" s="18"/>
      <c r="H559" s="25"/>
      <c r="I559" s="15">
        <v>559</v>
      </c>
      <c r="J559" s="15"/>
      <c r="K559" s="16"/>
      <c r="L559" s="59" t="s">
        <v>573</v>
      </c>
      <c r="M559">
        <v>1</v>
      </c>
    </row>
    <row r="560" spans="1:13">
      <c r="A560" s="17" t="s">
        <v>313</v>
      </c>
      <c r="B560" s="17" t="s">
        <v>371</v>
      </c>
      <c r="C560" s="18"/>
      <c r="D560" s="19">
        <v>1</v>
      </c>
      <c r="E560" s="58"/>
      <c r="F560" s="20"/>
      <c r="G560" s="18"/>
      <c r="H560" s="25"/>
      <c r="I560" s="15">
        <v>560</v>
      </c>
      <c r="J560" s="15"/>
      <c r="K560" s="16"/>
      <c r="L560" s="59" t="s">
        <v>573</v>
      </c>
      <c r="M560">
        <v>1</v>
      </c>
    </row>
    <row r="561" spans="1:13">
      <c r="A561" s="17" t="s">
        <v>313</v>
      </c>
      <c r="B561" s="17" t="s">
        <v>556</v>
      </c>
      <c r="C561" s="18"/>
      <c r="D561" s="19">
        <v>1</v>
      </c>
      <c r="E561" s="58"/>
      <c r="F561" s="20"/>
      <c r="G561" s="18"/>
      <c r="H561" s="25"/>
      <c r="I561" s="15">
        <v>561</v>
      </c>
      <c r="J561" s="15"/>
      <c r="K561" s="16"/>
      <c r="L561" s="59" t="s">
        <v>573</v>
      </c>
      <c r="M561">
        <v>1</v>
      </c>
    </row>
    <row r="562" spans="1:13">
      <c r="A562" s="17" t="s">
        <v>313</v>
      </c>
      <c r="B562" s="17" t="s">
        <v>319</v>
      </c>
      <c r="C562" s="18"/>
      <c r="D562" s="19">
        <v>1</v>
      </c>
      <c r="E562" s="58"/>
      <c r="F562" s="20"/>
      <c r="G562" s="18"/>
      <c r="H562" s="25"/>
      <c r="I562" s="15">
        <v>562</v>
      </c>
      <c r="J562" s="15"/>
      <c r="K562" s="16"/>
      <c r="L562" s="59" t="s">
        <v>573</v>
      </c>
      <c r="M562">
        <v>1</v>
      </c>
    </row>
    <row r="563" spans="1:13">
      <c r="A563" s="17" t="s">
        <v>313</v>
      </c>
      <c r="B563" s="17" t="s">
        <v>252</v>
      </c>
      <c r="C563" s="18"/>
      <c r="D563" s="19">
        <v>1</v>
      </c>
      <c r="E563" s="58"/>
      <c r="F563" s="20"/>
      <c r="G563" s="18"/>
      <c r="H563" s="25"/>
      <c r="I563" s="15">
        <v>563</v>
      </c>
      <c r="J563" s="15"/>
      <c r="K563" s="16"/>
      <c r="L563" s="59" t="s">
        <v>573</v>
      </c>
      <c r="M563">
        <v>1</v>
      </c>
    </row>
    <row r="564" spans="1:13">
      <c r="A564" s="17" t="s">
        <v>313</v>
      </c>
      <c r="B564" s="17" t="s">
        <v>542</v>
      </c>
      <c r="C564" s="18"/>
      <c r="D564" s="19">
        <v>1</v>
      </c>
      <c r="E564" s="58"/>
      <c r="F564" s="20"/>
      <c r="G564" s="18"/>
      <c r="H564" s="25"/>
      <c r="I564" s="15">
        <v>564</v>
      </c>
      <c r="J564" s="15"/>
      <c r="K564" s="16"/>
      <c r="L564" s="59" t="s">
        <v>573</v>
      </c>
      <c r="M564">
        <v>1</v>
      </c>
    </row>
    <row r="565" spans="1:13">
      <c r="A565" s="17" t="s">
        <v>313</v>
      </c>
      <c r="B565" s="17" t="s">
        <v>524</v>
      </c>
      <c r="C565" s="18"/>
      <c r="D565" s="19">
        <v>1</v>
      </c>
      <c r="E565" s="58"/>
      <c r="F565" s="20"/>
      <c r="G565" s="18"/>
      <c r="H565" s="25"/>
      <c r="I565" s="15">
        <v>565</v>
      </c>
      <c r="J565" s="15"/>
      <c r="K565" s="16"/>
      <c r="L565" s="59" t="s">
        <v>573</v>
      </c>
      <c r="M565">
        <v>1</v>
      </c>
    </row>
    <row r="566" spans="1:13">
      <c r="A566" s="17" t="s">
        <v>313</v>
      </c>
      <c r="B566" s="17" t="s">
        <v>496</v>
      </c>
      <c r="C566" s="18"/>
      <c r="D566" s="19">
        <v>1</v>
      </c>
      <c r="E566" s="58"/>
      <c r="F566" s="20"/>
      <c r="G566" s="18"/>
      <c r="H566" s="25"/>
      <c r="I566" s="15">
        <v>566</v>
      </c>
      <c r="J566" s="15"/>
      <c r="K566" s="16"/>
      <c r="L566" s="59" t="s">
        <v>573</v>
      </c>
      <c r="M566">
        <v>1</v>
      </c>
    </row>
    <row r="567" spans="1:13">
      <c r="A567" s="17" t="s">
        <v>313</v>
      </c>
      <c r="B567" s="17" t="s">
        <v>454</v>
      </c>
      <c r="C567" s="18"/>
      <c r="D567" s="19">
        <v>1</v>
      </c>
      <c r="E567" s="58"/>
      <c r="F567" s="20"/>
      <c r="G567" s="18"/>
      <c r="H567" s="25"/>
      <c r="I567" s="15">
        <v>567</v>
      </c>
      <c r="J567" s="15"/>
      <c r="K567" s="16"/>
      <c r="L567" s="59" t="s">
        <v>573</v>
      </c>
      <c r="M567">
        <v>1</v>
      </c>
    </row>
    <row r="568" spans="1:13">
      <c r="A568" s="17" t="s">
        <v>313</v>
      </c>
      <c r="B568" s="17" t="s">
        <v>254</v>
      </c>
      <c r="C568" s="18"/>
      <c r="D568" s="19">
        <v>1</v>
      </c>
      <c r="E568" s="58"/>
      <c r="F568" s="20"/>
      <c r="G568" s="18"/>
      <c r="H568" s="25"/>
      <c r="I568" s="15">
        <v>568</v>
      </c>
      <c r="J568" s="15"/>
      <c r="K568" s="16"/>
      <c r="L568" s="59" t="s">
        <v>573</v>
      </c>
      <c r="M568">
        <v>1</v>
      </c>
    </row>
    <row r="569" spans="1:13">
      <c r="A569" s="17" t="s">
        <v>313</v>
      </c>
      <c r="B569" s="17" t="s">
        <v>363</v>
      </c>
      <c r="C569" s="18"/>
      <c r="D569" s="19">
        <v>1</v>
      </c>
      <c r="E569" s="58"/>
      <c r="F569" s="20"/>
      <c r="G569" s="18"/>
      <c r="H569" s="25"/>
      <c r="I569" s="15">
        <v>569</v>
      </c>
      <c r="J569" s="15"/>
      <c r="K569" s="16"/>
      <c r="L569" s="59" t="s">
        <v>573</v>
      </c>
      <c r="M569">
        <v>1</v>
      </c>
    </row>
    <row r="570" spans="1:13">
      <c r="A570" s="17" t="s">
        <v>313</v>
      </c>
      <c r="B570" s="17" t="s">
        <v>376</v>
      </c>
      <c r="C570" s="18"/>
      <c r="D570" s="19">
        <v>1</v>
      </c>
      <c r="E570" s="58"/>
      <c r="F570" s="20"/>
      <c r="G570" s="18"/>
      <c r="H570" s="25"/>
      <c r="I570" s="15">
        <v>570</v>
      </c>
      <c r="J570" s="15"/>
      <c r="K570" s="16"/>
      <c r="L570" s="59" t="s">
        <v>573</v>
      </c>
      <c r="M570">
        <v>1</v>
      </c>
    </row>
    <row r="571" spans="1:13">
      <c r="A571" s="17" t="s">
        <v>313</v>
      </c>
      <c r="B571" s="17" t="s">
        <v>281</v>
      </c>
      <c r="C571" s="18"/>
      <c r="D571" s="19">
        <v>1</v>
      </c>
      <c r="E571" s="58"/>
      <c r="F571" s="20"/>
      <c r="G571" s="18"/>
      <c r="H571" s="25"/>
      <c r="I571" s="15">
        <v>571</v>
      </c>
      <c r="J571" s="15"/>
      <c r="K571" s="16"/>
      <c r="L571" s="59" t="s">
        <v>573</v>
      </c>
      <c r="M571">
        <v>1</v>
      </c>
    </row>
    <row r="572" spans="1:13">
      <c r="A572" s="17" t="s">
        <v>313</v>
      </c>
      <c r="B572" s="17" t="s">
        <v>468</v>
      </c>
      <c r="C572" s="18"/>
      <c r="D572" s="19">
        <v>1</v>
      </c>
      <c r="E572" s="58"/>
      <c r="F572" s="20"/>
      <c r="G572" s="18"/>
      <c r="H572" s="25"/>
      <c r="I572" s="15">
        <v>572</v>
      </c>
      <c r="J572" s="15"/>
      <c r="K572" s="16"/>
      <c r="L572" s="59" t="s">
        <v>573</v>
      </c>
      <c r="M572">
        <v>1</v>
      </c>
    </row>
    <row r="573" spans="1:13">
      <c r="A573" s="17" t="s">
        <v>313</v>
      </c>
      <c r="B573" s="17" t="s">
        <v>309</v>
      </c>
      <c r="C573" s="18"/>
      <c r="D573" s="19">
        <v>1</v>
      </c>
      <c r="E573" s="58"/>
      <c r="F573" s="20"/>
      <c r="G573" s="18"/>
      <c r="H573" s="25"/>
      <c r="I573" s="15">
        <v>573</v>
      </c>
      <c r="J573" s="15"/>
      <c r="K573" s="16"/>
      <c r="L573" s="59" t="s">
        <v>573</v>
      </c>
      <c r="M573">
        <v>1</v>
      </c>
    </row>
    <row r="574" spans="1:13">
      <c r="A574" s="17" t="s">
        <v>313</v>
      </c>
      <c r="B574" s="17" t="s">
        <v>204</v>
      </c>
      <c r="C574" s="18"/>
      <c r="D574" s="19">
        <v>1</v>
      </c>
      <c r="E574" s="58"/>
      <c r="F574" s="20"/>
      <c r="G574" s="18"/>
      <c r="H574" s="25"/>
      <c r="I574" s="15">
        <v>574</v>
      </c>
      <c r="J574" s="15"/>
      <c r="K574" s="16"/>
      <c r="L574" s="59" t="s">
        <v>573</v>
      </c>
      <c r="M574">
        <v>1</v>
      </c>
    </row>
    <row r="575" spans="1:13">
      <c r="A575" s="17" t="s">
        <v>313</v>
      </c>
      <c r="B575" s="17" t="s">
        <v>378</v>
      </c>
      <c r="C575" s="18"/>
      <c r="D575" s="19">
        <v>1</v>
      </c>
      <c r="E575" s="58"/>
      <c r="F575" s="20"/>
      <c r="G575" s="18"/>
      <c r="H575" s="25"/>
      <c r="I575" s="15">
        <v>575</v>
      </c>
      <c r="J575" s="15"/>
      <c r="K575" s="16"/>
      <c r="L575" s="59" t="s">
        <v>573</v>
      </c>
      <c r="M575">
        <v>1</v>
      </c>
    </row>
    <row r="576" spans="1:13">
      <c r="A576" s="17" t="s">
        <v>313</v>
      </c>
      <c r="B576" s="17" t="s">
        <v>312</v>
      </c>
      <c r="C576" s="18"/>
      <c r="D576" s="19">
        <v>1</v>
      </c>
      <c r="E576" s="58"/>
      <c r="F576" s="20"/>
      <c r="G576" s="18"/>
      <c r="H576" s="25"/>
      <c r="I576" s="15">
        <v>576</v>
      </c>
      <c r="J576" s="15"/>
      <c r="K576" s="16"/>
      <c r="L576" s="59" t="s">
        <v>573</v>
      </c>
      <c r="M576">
        <v>1</v>
      </c>
    </row>
    <row r="577" spans="1:13">
      <c r="A577" s="17" t="s">
        <v>313</v>
      </c>
      <c r="B577" s="17" t="s">
        <v>483</v>
      </c>
      <c r="C577" s="18"/>
      <c r="D577" s="19">
        <v>1</v>
      </c>
      <c r="E577" s="58"/>
      <c r="F577" s="20"/>
      <c r="G577" s="18"/>
      <c r="H577" s="25"/>
      <c r="I577" s="15">
        <v>577</v>
      </c>
      <c r="J577" s="15"/>
      <c r="K577" s="16"/>
      <c r="L577" s="59" t="s">
        <v>573</v>
      </c>
      <c r="M577">
        <v>1</v>
      </c>
    </row>
    <row r="578" spans="1:13">
      <c r="A578" s="17" t="s">
        <v>313</v>
      </c>
      <c r="B578" s="17" t="s">
        <v>407</v>
      </c>
      <c r="C578" s="18"/>
      <c r="D578" s="19">
        <v>1</v>
      </c>
      <c r="E578" s="58"/>
      <c r="F578" s="20"/>
      <c r="G578" s="18"/>
      <c r="H578" s="25"/>
      <c r="I578" s="15">
        <v>578</v>
      </c>
      <c r="J578" s="15"/>
      <c r="K578" s="16"/>
      <c r="L578" s="59" t="s">
        <v>573</v>
      </c>
      <c r="M578">
        <v>1</v>
      </c>
    </row>
    <row r="579" spans="1:13">
      <c r="A579" s="17" t="s">
        <v>313</v>
      </c>
      <c r="B579" s="17" t="s">
        <v>180</v>
      </c>
      <c r="C579" s="18"/>
      <c r="D579" s="19">
        <v>1</v>
      </c>
      <c r="E579" s="58"/>
      <c r="F579" s="20"/>
      <c r="G579" s="18"/>
      <c r="H579" s="25"/>
      <c r="I579" s="15">
        <v>579</v>
      </c>
      <c r="J579" s="15"/>
      <c r="K579" s="16"/>
      <c r="L579" s="59" t="s">
        <v>573</v>
      </c>
      <c r="M579">
        <v>1</v>
      </c>
    </row>
    <row r="580" spans="1:13">
      <c r="A580" s="17" t="s">
        <v>313</v>
      </c>
      <c r="B580" s="17" t="s">
        <v>499</v>
      </c>
      <c r="C580" s="18"/>
      <c r="D580" s="19">
        <v>1</v>
      </c>
      <c r="E580" s="58"/>
      <c r="F580" s="20"/>
      <c r="G580" s="18"/>
      <c r="H580" s="25"/>
      <c r="I580" s="15">
        <v>580</v>
      </c>
      <c r="J580" s="15"/>
      <c r="K580" s="16"/>
      <c r="L580" s="59" t="s">
        <v>573</v>
      </c>
      <c r="M580">
        <v>1</v>
      </c>
    </row>
    <row r="581" spans="1:13">
      <c r="A581" s="17" t="s">
        <v>313</v>
      </c>
      <c r="B581" s="17" t="s">
        <v>253</v>
      </c>
      <c r="C581" s="18"/>
      <c r="D581" s="19">
        <v>1</v>
      </c>
      <c r="E581" s="58"/>
      <c r="F581" s="20"/>
      <c r="G581" s="18"/>
      <c r="H581" s="25"/>
      <c r="I581" s="15">
        <v>581</v>
      </c>
      <c r="J581" s="15"/>
      <c r="K581" s="16"/>
      <c r="L581" s="59" t="s">
        <v>573</v>
      </c>
      <c r="M581">
        <v>1</v>
      </c>
    </row>
    <row r="582" spans="1:13">
      <c r="A582" s="17" t="s">
        <v>313</v>
      </c>
      <c r="B582" s="17" t="s">
        <v>383</v>
      </c>
      <c r="C582" s="18"/>
      <c r="D582" s="19">
        <v>1</v>
      </c>
      <c r="E582" s="58"/>
      <c r="F582" s="20"/>
      <c r="G582" s="18"/>
      <c r="H582" s="25"/>
      <c r="I582" s="15">
        <v>582</v>
      </c>
      <c r="J582" s="15"/>
      <c r="K582" s="16"/>
      <c r="L582" s="59" t="s">
        <v>573</v>
      </c>
      <c r="M582">
        <v>1</v>
      </c>
    </row>
    <row r="583" spans="1:13">
      <c r="A583" s="17" t="s">
        <v>313</v>
      </c>
      <c r="B583" s="17" t="s">
        <v>213</v>
      </c>
      <c r="C583" s="18"/>
      <c r="D583" s="19">
        <v>1</v>
      </c>
      <c r="E583" s="58"/>
      <c r="F583" s="20"/>
      <c r="G583" s="18"/>
      <c r="H583" s="25"/>
      <c r="I583" s="15">
        <v>583</v>
      </c>
      <c r="J583" s="15"/>
      <c r="K583" s="16"/>
      <c r="L583" s="59" t="s">
        <v>573</v>
      </c>
      <c r="M583">
        <v>1</v>
      </c>
    </row>
    <row r="584" spans="1:13">
      <c r="A584" s="17" t="s">
        <v>313</v>
      </c>
      <c r="B584" s="17" t="s">
        <v>367</v>
      </c>
      <c r="C584" s="18"/>
      <c r="D584" s="19">
        <v>1</v>
      </c>
      <c r="E584" s="58"/>
      <c r="F584" s="20"/>
      <c r="G584" s="18"/>
      <c r="H584" s="25"/>
      <c r="I584" s="15">
        <v>584</v>
      </c>
      <c r="J584" s="15"/>
      <c r="K584" s="16"/>
      <c r="L584" s="59" t="s">
        <v>573</v>
      </c>
      <c r="M584">
        <v>1</v>
      </c>
    </row>
    <row r="585" spans="1:13">
      <c r="A585" s="17" t="s">
        <v>313</v>
      </c>
      <c r="B585" s="17" t="s">
        <v>349</v>
      </c>
      <c r="C585" s="18"/>
      <c r="D585" s="19">
        <v>1</v>
      </c>
      <c r="E585" s="58"/>
      <c r="F585" s="20"/>
      <c r="G585" s="18"/>
      <c r="H585" s="25"/>
      <c r="I585" s="15">
        <v>585</v>
      </c>
      <c r="J585" s="15"/>
      <c r="K585" s="16"/>
      <c r="L585" s="59" t="s">
        <v>573</v>
      </c>
      <c r="M585">
        <v>1</v>
      </c>
    </row>
    <row r="586" spans="1:13">
      <c r="A586" s="17" t="s">
        <v>313</v>
      </c>
      <c r="B586" s="17" t="s">
        <v>273</v>
      </c>
      <c r="C586" s="18"/>
      <c r="D586" s="19">
        <v>1</v>
      </c>
      <c r="E586" s="58"/>
      <c r="F586" s="20"/>
      <c r="G586" s="18"/>
      <c r="H586" s="25"/>
      <c r="I586" s="15">
        <v>586</v>
      </c>
      <c r="J586" s="15"/>
      <c r="K586" s="16"/>
      <c r="L586" s="59" t="s">
        <v>573</v>
      </c>
      <c r="M586">
        <v>1</v>
      </c>
    </row>
    <row r="587" spans="1:13">
      <c r="A587" s="17" t="s">
        <v>313</v>
      </c>
      <c r="B587" s="17" t="s">
        <v>518</v>
      </c>
      <c r="C587" s="18"/>
      <c r="D587" s="19">
        <v>1</v>
      </c>
      <c r="E587" s="58"/>
      <c r="F587" s="20"/>
      <c r="G587" s="18"/>
      <c r="H587" s="25"/>
      <c r="I587" s="15">
        <v>587</v>
      </c>
      <c r="J587" s="15"/>
      <c r="K587" s="16"/>
      <c r="L587" s="59" t="s">
        <v>573</v>
      </c>
      <c r="M587">
        <v>1</v>
      </c>
    </row>
    <row r="588" spans="1:13">
      <c r="A588" s="17" t="s">
        <v>313</v>
      </c>
      <c r="B588" s="17" t="s">
        <v>495</v>
      </c>
      <c r="C588" s="18"/>
      <c r="D588" s="19">
        <v>1</v>
      </c>
      <c r="E588" s="58"/>
      <c r="F588" s="20"/>
      <c r="G588" s="18"/>
      <c r="H588" s="25"/>
      <c r="I588" s="15">
        <v>588</v>
      </c>
      <c r="J588" s="15"/>
      <c r="K588" s="16"/>
      <c r="L588" s="59" t="s">
        <v>573</v>
      </c>
      <c r="M588">
        <v>1</v>
      </c>
    </row>
    <row r="589" spans="1:13">
      <c r="A589" s="17" t="s">
        <v>313</v>
      </c>
      <c r="B589" s="17" t="s">
        <v>560</v>
      </c>
      <c r="C589" s="18"/>
      <c r="D589" s="19">
        <v>1</v>
      </c>
      <c r="E589" s="58"/>
      <c r="F589" s="20"/>
      <c r="G589" s="18"/>
      <c r="H589" s="25"/>
      <c r="I589" s="15">
        <v>589</v>
      </c>
      <c r="J589" s="15"/>
      <c r="K589" s="16"/>
      <c r="L589" s="59" t="s">
        <v>573</v>
      </c>
      <c r="M589">
        <v>1</v>
      </c>
    </row>
    <row r="590" spans="1:13">
      <c r="A590" s="17" t="s">
        <v>313</v>
      </c>
      <c r="B590" s="17" t="s">
        <v>520</v>
      </c>
      <c r="C590" s="18"/>
      <c r="D590" s="19">
        <v>1</v>
      </c>
      <c r="E590" s="58"/>
      <c r="F590" s="20"/>
      <c r="G590" s="18"/>
      <c r="H590" s="25"/>
      <c r="I590" s="15">
        <v>590</v>
      </c>
      <c r="J590" s="15"/>
      <c r="K590" s="16"/>
      <c r="L590" s="59" t="s">
        <v>573</v>
      </c>
      <c r="M590">
        <v>1</v>
      </c>
    </row>
    <row r="591" spans="1:13">
      <c r="A591" s="17" t="s">
        <v>313</v>
      </c>
      <c r="B591" s="17" t="s">
        <v>479</v>
      </c>
      <c r="C591" s="18"/>
      <c r="D591" s="19">
        <v>1</v>
      </c>
      <c r="E591" s="58"/>
      <c r="F591" s="20"/>
      <c r="G591" s="18"/>
      <c r="H591" s="25"/>
      <c r="I591" s="15">
        <v>591</v>
      </c>
      <c r="J591" s="15"/>
      <c r="K591" s="16"/>
      <c r="L591" s="59" t="s">
        <v>573</v>
      </c>
      <c r="M591">
        <v>1</v>
      </c>
    </row>
    <row r="592" spans="1:13">
      <c r="A592" s="17" t="s">
        <v>313</v>
      </c>
      <c r="B592" s="17" t="s">
        <v>473</v>
      </c>
      <c r="C592" s="18"/>
      <c r="D592" s="19">
        <v>1</v>
      </c>
      <c r="E592" s="58"/>
      <c r="F592" s="20"/>
      <c r="G592" s="18"/>
      <c r="H592" s="25"/>
      <c r="I592" s="15">
        <v>592</v>
      </c>
      <c r="J592" s="15"/>
      <c r="K592" s="16"/>
      <c r="L592" s="59" t="s">
        <v>573</v>
      </c>
      <c r="M592">
        <v>1</v>
      </c>
    </row>
    <row r="593" spans="1:13">
      <c r="A593" s="17" t="s">
        <v>313</v>
      </c>
      <c r="B593" s="17" t="s">
        <v>486</v>
      </c>
      <c r="C593" s="18"/>
      <c r="D593" s="19">
        <v>1</v>
      </c>
      <c r="E593" s="58"/>
      <c r="F593" s="20"/>
      <c r="G593" s="18"/>
      <c r="H593" s="25"/>
      <c r="I593" s="15">
        <v>593</v>
      </c>
      <c r="J593" s="15"/>
      <c r="K593" s="16"/>
      <c r="L593" s="59" t="s">
        <v>573</v>
      </c>
      <c r="M593">
        <v>1</v>
      </c>
    </row>
    <row r="594" spans="1:13">
      <c r="A594" s="17" t="s">
        <v>313</v>
      </c>
      <c r="B594" s="17" t="s">
        <v>458</v>
      </c>
      <c r="C594" s="18"/>
      <c r="D594" s="19">
        <v>1</v>
      </c>
      <c r="E594" s="58"/>
      <c r="F594" s="20"/>
      <c r="G594" s="18"/>
      <c r="H594" s="25"/>
      <c r="I594" s="15">
        <v>594</v>
      </c>
      <c r="J594" s="15"/>
      <c r="K594" s="16"/>
      <c r="L594" s="59" t="s">
        <v>573</v>
      </c>
      <c r="M594">
        <v>1</v>
      </c>
    </row>
    <row r="595" spans="1:13">
      <c r="A595" s="17" t="s">
        <v>313</v>
      </c>
      <c r="B595" s="17" t="s">
        <v>505</v>
      </c>
      <c r="C595" s="18"/>
      <c r="D595" s="19">
        <v>1</v>
      </c>
      <c r="E595" s="58"/>
      <c r="F595" s="20"/>
      <c r="G595" s="18"/>
      <c r="H595" s="25"/>
      <c r="I595" s="15">
        <v>595</v>
      </c>
      <c r="J595" s="15"/>
      <c r="K595" s="16"/>
      <c r="L595" s="59" t="s">
        <v>573</v>
      </c>
      <c r="M595">
        <v>1</v>
      </c>
    </row>
    <row r="596" spans="1:13">
      <c r="A596" s="17" t="s">
        <v>313</v>
      </c>
      <c r="B596" s="17" t="s">
        <v>231</v>
      </c>
      <c r="C596" s="18"/>
      <c r="D596" s="19">
        <v>1</v>
      </c>
      <c r="E596" s="58"/>
      <c r="F596" s="20"/>
      <c r="G596" s="18"/>
      <c r="H596" s="25"/>
      <c r="I596" s="15">
        <v>596</v>
      </c>
      <c r="J596" s="15"/>
      <c r="K596" s="16"/>
      <c r="L596" s="59" t="s">
        <v>573</v>
      </c>
      <c r="M596">
        <v>1</v>
      </c>
    </row>
    <row r="597" spans="1:13">
      <c r="A597" s="17" t="s">
        <v>313</v>
      </c>
      <c r="B597" s="17" t="s">
        <v>449</v>
      </c>
      <c r="C597" s="18"/>
      <c r="D597" s="19">
        <v>1</v>
      </c>
      <c r="E597" s="58"/>
      <c r="F597" s="20"/>
      <c r="G597" s="18"/>
      <c r="H597" s="25"/>
      <c r="I597" s="15">
        <v>597</v>
      </c>
      <c r="J597" s="15"/>
      <c r="K597" s="16"/>
      <c r="L597" s="59" t="s">
        <v>573</v>
      </c>
      <c r="M597">
        <v>1</v>
      </c>
    </row>
    <row r="598" spans="1:13">
      <c r="A598" s="17" t="s">
        <v>313</v>
      </c>
      <c r="B598" s="17" t="s">
        <v>507</v>
      </c>
      <c r="C598" s="18"/>
      <c r="D598" s="19">
        <v>1</v>
      </c>
      <c r="E598" s="58"/>
      <c r="F598" s="20"/>
      <c r="G598" s="18"/>
      <c r="H598" s="25"/>
      <c r="I598" s="15">
        <v>598</v>
      </c>
      <c r="J598" s="15"/>
      <c r="K598" s="16"/>
      <c r="L598" s="59" t="s">
        <v>573</v>
      </c>
      <c r="M598">
        <v>1</v>
      </c>
    </row>
    <row r="599" spans="1:13">
      <c r="A599" s="17" t="s">
        <v>313</v>
      </c>
      <c r="B599" s="17" t="s">
        <v>439</v>
      </c>
      <c r="C599" s="18"/>
      <c r="D599" s="19">
        <v>1</v>
      </c>
      <c r="E599" s="58"/>
      <c r="F599" s="20"/>
      <c r="G599" s="18"/>
      <c r="H599" s="25"/>
      <c r="I599" s="15">
        <v>599</v>
      </c>
      <c r="J599" s="15"/>
      <c r="K599" s="16"/>
      <c r="L599" s="59" t="s">
        <v>573</v>
      </c>
      <c r="M599">
        <v>1</v>
      </c>
    </row>
    <row r="600" spans="1:13">
      <c r="A600" s="17" t="s">
        <v>313</v>
      </c>
      <c r="B600" s="17" t="s">
        <v>256</v>
      </c>
      <c r="C600" s="18"/>
      <c r="D600" s="19">
        <v>1</v>
      </c>
      <c r="E600" s="58"/>
      <c r="F600" s="20"/>
      <c r="G600" s="18"/>
      <c r="H600" s="25"/>
      <c r="I600" s="15">
        <v>600</v>
      </c>
      <c r="J600" s="15"/>
      <c r="K600" s="16"/>
      <c r="L600" s="59" t="s">
        <v>573</v>
      </c>
      <c r="M600">
        <v>1</v>
      </c>
    </row>
    <row r="601" spans="1:13">
      <c r="A601" s="17" t="s">
        <v>313</v>
      </c>
      <c r="B601" s="17" t="s">
        <v>445</v>
      </c>
      <c r="C601" s="18"/>
      <c r="D601" s="19">
        <v>1</v>
      </c>
      <c r="E601" s="58"/>
      <c r="F601" s="20"/>
      <c r="G601" s="18"/>
      <c r="H601" s="25"/>
      <c r="I601" s="15">
        <v>601</v>
      </c>
      <c r="J601" s="15"/>
      <c r="K601" s="16"/>
      <c r="L601" s="59" t="s">
        <v>573</v>
      </c>
      <c r="M601">
        <v>1</v>
      </c>
    </row>
    <row r="602" spans="1:13">
      <c r="A602" s="17" t="s">
        <v>313</v>
      </c>
      <c r="B602" s="17" t="s">
        <v>284</v>
      </c>
      <c r="C602" s="18"/>
      <c r="D602" s="19">
        <v>1</v>
      </c>
      <c r="E602" s="58"/>
      <c r="F602" s="20"/>
      <c r="G602" s="18"/>
      <c r="H602" s="25"/>
      <c r="I602" s="15">
        <v>602</v>
      </c>
      <c r="J602" s="15"/>
      <c r="K602" s="16"/>
      <c r="L602" s="59" t="s">
        <v>573</v>
      </c>
      <c r="M602">
        <v>1</v>
      </c>
    </row>
    <row r="603" spans="1:13">
      <c r="A603" s="17" t="s">
        <v>313</v>
      </c>
      <c r="B603" s="17" t="s">
        <v>359</v>
      </c>
      <c r="C603" s="18"/>
      <c r="D603" s="19">
        <v>1</v>
      </c>
      <c r="E603" s="58"/>
      <c r="F603" s="20"/>
      <c r="G603" s="18"/>
      <c r="H603" s="25"/>
      <c r="I603" s="15">
        <v>603</v>
      </c>
      <c r="J603" s="15"/>
      <c r="K603" s="16"/>
      <c r="L603" s="59" t="s">
        <v>573</v>
      </c>
      <c r="M603">
        <v>1</v>
      </c>
    </row>
    <row r="604" spans="1:13">
      <c r="A604" s="17" t="s">
        <v>313</v>
      </c>
      <c r="B604" s="17" t="s">
        <v>373</v>
      </c>
      <c r="C604" s="18"/>
      <c r="D604" s="19">
        <v>1</v>
      </c>
      <c r="E604" s="58"/>
      <c r="F604" s="20"/>
      <c r="G604" s="18"/>
      <c r="H604" s="25"/>
      <c r="I604" s="15">
        <v>604</v>
      </c>
      <c r="J604" s="15"/>
      <c r="K604" s="16"/>
      <c r="L604" s="59" t="s">
        <v>573</v>
      </c>
      <c r="M604">
        <v>1</v>
      </c>
    </row>
    <row r="605" spans="1:13">
      <c r="A605" s="17" t="s">
        <v>313</v>
      </c>
      <c r="B605" s="17" t="s">
        <v>457</v>
      </c>
      <c r="C605" s="18"/>
      <c r="D605" s="19">
        <v>1</v>
      </c>
      <c r="E605" s="58"/>
      <c r="F605" s="20"/>
      <c r="G605" s="18"/>
      <c r="H605" s="25"/>
      <c r="I605" s="15">
        <v>605</v>
      </c>
      <c r="J605" s="15"/>
      <c r="K605" s="16"/>
      <c r="L605" s="59" t="s">
        <v>573</v>
      </c>
      <c r="M605">
        <v>1</v>
      </c>
    </row>
    <row r="606" spans="1:13">
      <c r="A606" s="17" t="s">
        <v>313</v>
      </c>
      <c r="B606" s="17" t="s">
        <v>494</v>
      </c>
      <c r="C606" s="18"/>
      <c r="D606" s="19">
        <v>1</v>
      </c>
      <c r="E606" s="58"/>
      <c r="F606" s="20"/>
      <c r="G606" s="18"/>
      <c r="H606" s="25"/>
      <c r="I606" s="15">
        <v>606</v>
      </c>
      <c r="J606" s="15"/>
      <c r="K606" s="16"/>
      <c r="L606" s="59" t="s">
        <v>573</v>
      </c>
      <c r="M606">
        <v>1</v>
      </c>
    </row>
    <row r="607" spans="1:13">
      <c r="A607" s="17" t="s">
        <v>313</v>
      </c>
      <c r="B607" s="17" t="s">
        <v>331</v>
      </c>
      <c r="C607" s="18"/>
      <c r="D607" s="19">
        <v>1</v>
      </c>
      <c r="E607" s="58"/>
      <c r="F607" s="20"/>
      <c r="G607" s="18"/>
      <c r="H607" s="25"/>
      <c r="I607" s="15">
        <v>607</v>
      </c>
      <c r="J607" s="15"/>
      <c r="K607" s="16"/>
      <c r="L607" s="59" t="s">
        <v>573</v>
      </c>
      <c r="M607">
        <v>1</v>
      </c>
    </row>
    <row r="608" spans="1:13">
      <c r="A608" s="17" t="s">
        <v>313</v>
      </c>
      <c r="B608" s="17" t="s">
        <v>377</v>
      </c>
      <c r="C608" s="18"/>
      <c r="D608" s="19">
        <v>1</v>
      </c>
      <c r="E608" s="58"/>
      <c r="F608" s="20"/>
      <c r="G608" s="18"/>
      <c r="H608" s="25"/>
      <c r="I608" s="15">
        <v>608</v>
      </c>
      <c r="J608" s="15"/>
      <c r="K608" s="16"/>
      <c r="L608" s="59" t="s">
        <v>573</v>
      </c>
      <c r="M608">
        <v>1</v>
      </c>
    </row>
    <row r="609" spans="1:13">
      <c r="A609" s="17" t="s">
        <v>313</v>
      </c>
      <c r="B609" s="17" t="s">
        <v>568</v>
      </c>
      <c r="C609" s="18"/>
      <c r="D609" s="19">
        <v>1</v>
      </c>
      <c r="E609" s="58"/>
      <c r="F609" s="20"/>
      <c r="G609" s="18"/>
      <c r="H609" s="25"/>
      <c r="I609" s="15">
        <v>609</v>
      </c>
      <c r="J609" s="15"/>
      <c r="K609" s="16"/>
      <c r="L609" s="59" t="s">
        <v>573</v>
      </c>
      <c r="M609">
        <v>1</v>
      </c>
    </row>
    <row r="610" spans="1:13">
      <c r="A610" s="17" t="s">
        <v>313</v>
      </c>
      <c r="B610" s="17" t="s">
        <v>555</v>
      </c>
      <c r="C610" s="18"/>
      <c r="D610" s="19">
        <v>1</v>
      </c>
      <c r="E610" s="58"/>
      <c r="F610" s="20"/>
      <c r="G610" s="18"/>
      <c r="H610" s="25"/>
      <c r="I610" s="15">
        <v>610</v>
      </c>
      <c r="J610" s="15"/>
      <c r="K610" s="16"/>
      <c r="L610" s="59" t="s">
        <v>573</v>
      </c>
      <c r="M610">
        <v>1</v>
      </c>
    </row>
    <row r="611" spans="1:13">
      <c r="A611" s="17" t="s">
        <v>313</v>
      </c>
      <c r="B611" s="17" t="s">
        <v>535</v>
      </c>
      <c r="C611" s="18"/>
      <c r="D611" s="19">
        <v>1</v>
      </c>
      <c r="E611" s="58"/>
      <c r="F611" s="20"/>
      <c r="G611" s="18"/>
      <c r="H611" s="25"/>
      <c r="I611" s="15">
        <v>611</v>
      </c>
      <c r="J611" s="15"/>
      <c r="K611" s="16"/>
      <c r="L611" s="59" t="s">
        <v>573</v>
      </c>
      <c r="M611">
        <v>1</v>
      </c>
    </row>
    <row r="612" spans="1:13">
      <c r="A612" s="17" t="s">
        <v>329</v>
      </c>
      <c r="B612" s="17" t="s">
        <v>282</v>
      </c>
      <c r="C612" s="18"/>
      <c r="D612" s="19">
        <v>5.5</v>
      </c>
      <c r="E612" s="58"/>
      <c r="F612" s="20"/>
      <c r="G612" s="18"/>
      <c r="H612" s="25"/>
      <c r="I612" s="15">
        <v>612</v>
      </c>
      <c r="J612" s="15"/>
      <c r="K612" s="16"/>
      <c r="L612" s="59" t="s">
        <v>572</v>
      </c>
      <c r="M612">
        <v>2</v>
      </c>
    </row>
    <row r="613" spans="1:13">
      <c r="A613" s="17" t="s">
        <v>330</v>
      </c>
      <c r="B613" s="17" t="s">
        <v>549</v>
      </c>
      <c r="C613" s="18"/>
      <c r="D613" s="19">
        <v>5.5</v>
      </c>
      <c r="E613" s="58"/>
      <c r="F613" s="20"/>
      <c r="G613" s="18"/>
      <c r="H613" s="25"/>
      <c r="I613" s="15">
        <v>613</v>
      </c>
      <c r="J613" s="15"/>
      <c r="K613" s="16"/>
      <c r="L613" s="59" t="s">
        <v>572</v>
      </c>
      <c r="M613">
        <v>2</v>
      </c>
    </row>
    <row r="614" spans="1:13">
      <c r="A614" s="17" t="s">
        <v>331</v>
      </c>
      <c r="B614" s="17" t="s">
        <v>252</v>
      </c>
      <c r="C614" s="18"/>
      <c r="D614" s="19">
        <v>1</v>
      </c>
      <c r="E614" s="58"/>
      <c r="F614" s="20"/>
      <c r="G614" s="18"/>
      <c r="H614" s="25"/>
      <c r="I614" s="15">
        <v>614</v>
      </c>
      <c r="J614" s="15"/>
      <c r="K614" s="16"/>
      <c r="L614" s="59" t="s">
        <v>573</v>
      </c>
      <c r="M614">
        <v>1</v>
      </c>
    </row>
    <row r="615" spans="1:13">
      <c r="A615" s="17" t="s">
        <v>331</v>
      </c>
      <c r="B615" s="17" t="s">
        <v>282</v>
      </c>
      <c r="C615" s="18"/>
      <c r="D615" s="19">
        <v>1</v>
      </c>
      <c r="E615" s="58"/>
      <c r="F615" s="20"/>
      <c r="G615" s="18"/>
      <c r="H615" s="25"/>
      <c r="I615" s="15">
        <v>615</v>
      </c>
      <c r="J615" s="15"/>
      <c r="K615" s="16"/>
      <c r="L615" s="59" t="s">
        <v>573</v>
      </c>
      <c r="M615">
        <v>1</v>
      </c>
    </row>
    <row r="616" spans="1:13">
      <c r="A616" s="17" t="s">
        <v>331</v>
      </c>
      <c r="B616" s="17" t="s">
        <v>533</v>
      </c>
      <c r="C616" s="18"/>
      <c r="D616" s="19">
        <v>1</v>
      </c>
      <c r="E616" s="58"/>
      <c r="F616" s="20"/>
      <c r="G616" s="18"/>
      <c r="H616" s="25"/>
      <c r="I616" s="15">
        <v>616</v>
      </c>
      <c r="J616" s="15"/>
      <c r="K616" s="16"/>
      <c r="L616" s="59" t="s">
        <v>573</v>
      </c>
      <c r="M616">
        <v>1</v>
      </c>
    </row>
    <row r="617" spans="1:13">
      <c r="A617" s="17" t="s">
        <v>331</v>
      </c>
      <c r="B617" s="17" t="s">
        <v>550</v>
      </c>
      <c r="C617" s="18"/>
      <c r="D617" s="19">
        <v>1</v>
      </c>
      <c r="E617" s="58"/>
      <c r="F617" s="20"/>
      <c r="G617" s="18"/>
      <c r="H617" s="25"/>
      <c r="I617" s="15">
        <v>617</v>
      </c>
      <c r="J617" s="15"/>
      <c r="K617" s="16"/>
      <c r="L617" s="59" t="s">
        <v>573</v>
      </c>
      <c r="M617">
        <v>1</v>
      </c>
    </row>
    <row r="618" spans="1:13">
      <c r="A618" s="17" t="s">
        <v>331</v>
      </c>
      <c r="B618" s="17" t="s">
        <v>332</v>
      </c>
      <c r="C618" s="18"/>
      <c r="D618" s="19">
        <v>1</v>
      </c>
      <c r="E618" s="58"/>
      <c r="F618" s="20"/>
      <c r="G618" s="18"/>
      <c r="H618" s="25"/>
      <c r="I618" s="15">
        <v>618</v>
      </c>
      <c r="J618" s="15"/>
      <c r="K618" s="16"/>
      <c r="L618" s="59" t="s">
        <v>573</v>
      </c>
      <c r="M618">
        <v>1</v>
      </c>
    </row>
    <row r="619" spans="1:13">
      <c r="A619" s="17" t="s">
        <v>331</v>
      </c>
      <c r="B619" s="17" t="s">
        <v>531</v>
      </c>
      <c r="C619" s="18"/>
      <c r="D619" s="19">
        <v>1</v>
      </c>
      <c r="E619" s="58"/>
      <c r="F619" s="20"/>
      <c r="G619" s="18"/>
      <c r="H619" s="25"/>
      <c r="I619" s="15">
        <v>619</v>
      </c>
      <c r="J619" s="15"/>
      <c r="K619" s="16"/>
      <c r="L619" s="59" t="s">
        <v>573</v>
      </c>
      <c r="M619">
        <v>1</v>
      </c>
    </row>
    <row r="620" spans="1:13">
      <c r="A620" s="17" t="s">
        <v>331</v>
      </c>
      <c r="B620" s="17" t="s">
        <v>231</v>
      </c>
      <c r="C620" s="18"/>
      <c r="D620" s="19">
        <v>1</v>
      </c>
      <c r="E620" s="58"/>
      <c r="F620" s="20"/>
      <c r="G620" s="18"/>
      <c r="H620" s="25"/>
      <c r="I620" s="15">
        <v>620</v>
      </c>
      <c r="J620" s="15"/>
      <c r="K620" s="16"/>
      <c r="L620" s="59" t="s">
        <v>573</v>
      </c>
      <c r="M620">
        <v>1</v>
      </c>
    </row>
    <row r="621" spans="1:13">
      <c r="A621" s="17" t="s">
        <v>231</v>
      </c>
      <c r="B621" s="17" t="s">
        <v>331</v>
      </c>
      <c r="C621" s="18"/>
      <c r="D621" s="19">
        <v>1</v>
      </c>
      <c r="E621" s="58"/>
      <c r="F621" s="20"/>
      <c r="G621" s="18"/>
      <c r="H621" s="25"/>
      <c r="I621" s="15">
        <v>621</v>
      </c>
      <c r="J621" s="15"/>
      <c r="K621" s="16"/>
      <c r="L621" s="59" t="s">
        <v>573</v>
      </c>
      <c r="M621">
        <v>1</v>
      </c>
    </row>
    <row r="622" spans="1:13">
      <c r="A622" s="17" t="s">
        <v>332</v>
      </c>
      <c r="B622" s="17" t="s">
        <v>331</v>
      </c>
      <c r="C622" s="18"/>
      <c r="D622" s="19">
        <v>1</v>
      </c>
      <c r="E622" s="58"/>
      <c r="F622" s="20"/>
      <c r="G622" s="18"/>
      <c r="H622" s="25"/>
      <c r="I622" s="15">
        <v>622</v>
      </c>
      <c r="J622" s="15"/>
      <c r="K622" s="16"/>
      <c r="L622" s="59" t="s">
        <v>573</v>
      </c>
      <c r="M622">
        <v>1</v>
      </c>
    </row>
    <row r="623" spans="1:13">
      <c r="A623" s="17" t="s">
        <v>274</v>
      </c>
      <c r="B623" s="17" t="s">
        <v>332</v>
      </c>
      <c r="C623" s="18"/>
      <c r="D623" s="19">
        <v>5.5</v>
      </c>
      <c r="E623" s="58"/>
      <c r="F623" s="20"/>
      <c r="G623" s="18"/>
      <c r="H623" s="25"/>
      <c r="I623" s="15">
        <v>623</v>
      </c>
      <c r="J623" s="15"/>
      <c r="K623" s="16"/>
      <c r="L623" s="59" t="s">
        <v>572</v>
      </c>
      <c r="M623">
        <v>2</v>
      </c>
    </row>
    <row r="624" spans="1:13">
      <c r="A624" s="17" t="s">
        <v>333</v>
      </c>
      <c r="B624" s="17" t="s">
        <v>274</v>
      </c>
      <c r="C624" s="18"/>
      <c r="D624" s="19">
        <v>1</v>
      </c>
      <c r="E624" s="58"/>
      <c r="F624" s="20"/>
      <c r="G624" s="18"/>
      <c r="H624" s="25"/>
      <c r="I624" s="15">
        <v>624</v>
      </c>
      <c r="J624" s="15"/>
      <c r="K624" s="16"/>
      <c r="L624" s="59" t="s">
        <v>573</v>
      </c>
      <c r="M624">
        <v>1</v>
      </c>
    </row>
    <row r="625" spans="1:13">
      <c r="A625" s="17" t="s">
        <v>321</v>
      </c>
      <c r="B625" s="17" t="s">
        <v>274</v>
      </c>
      <c r="C625" s="18"/>
      <c r="D625" s="19">
        <v>1</v>
      </c>
      <c r="E625" s="58"/>
      <c r="F625" s="20"/>
      <c r="G625" s="18"/>
      <c r="H625" s="25"/>
      <c r="I625" s="15">
        <v>625</v>
      </c>
      <c r="J625" s="15"/>
      <c r="K625" s="16"/>
      <c r="L625" s="59" t="s">
        <v>573</v>
      </c>
      <c r="M625">
        <v>1</v>
      </c>
    </row>
    <row r="626" spans="1:13">
      <c r="A626" s="17" t="s">
        <v>194</v>
      </c>
      <c r="B626" s="17" t="s">
        <v>274</v>
      </c>
      <c r="C626" s="18"/>
      <c r="D626" s="19">
        <v>1</v>
      </c>
      <c r="E626" s="58"/>
      <c r="F626" s="20"/>
      <c r="G626" s="18"/>
      <c r="H626" s="25"/>
      <c r="I626" s="15">
        <v>626</v>
      </c>
      <c r="J626" s="15"/>
      <c r="K626" s="16"/>
      <c r="L626" s="59" t="s">
        <v>573</v>
      </c>
      <c r="M626">
        <v>1</v>
      </c>
    </row>
    <row r="627" spans="1:13">
      <c r="A627" s="17" t="s">
        <v>274</v>
      </c>
      <c r="B627" s="17" t="s">
        <v>554</v>
      </c>
      <c r="C627" s="18"/>
      <c r="D627" s="19">
        <v>1</v>
      </c>
      <c r="E627" s="58"/>
      <c r="F627" s="20"/>
      <c r="G627" s="18"/>
      <c r="H627" s="25"/>
      <c r="I627" s="15">
        <v>627</v>
      </c>
      <c r="J627" s="15"/>
      <c r="K627" s="16"/>
      <c r="L627" s="59" t="s">
        <v>573</v>
      </c>
      <c r="M627">
        <v>1</v>
      </c>
    </row>
    <row r="628" spans="1:13">
      <c r="A628" s="17" t="s">
        <v>274</v>
      </c>
      <c r="B628" s="17" t="s">
        <v>550</v>
      </c>
      <c r="C628" s="18"/>
      <c r="D628" s="19">
        <v>1</v>
      </c>
      <c r="E628" s="58"/>
      <c r="F628" s="20"/>
      <c r="G628" s="18"/>
      <c r="H628" s="25"/>
      <c r="I628" s="15">
        <v>628</v>
      </c>
      <c r="J628" s="15"/>
      <c r="K628" s="16"/>
      <c r="L628" s="59" t="s">
        <v>573</v>
      </c>
      <c r="M628">
        <v>1</v>
      </c>
    </row>
    <row r="629" spans="1:13">
      <c r="A629" s="17" t="s">
        <v>274</v>
      </c>
      <c r="B629" s="17" t="s">
        <v>194</v>
      </c>
      <c r="C629" s="18"/>
      <c r="D629" s="19">
        <v>1</v>
      </c>
      <c r="E629" s="58"/>
      <c r="F629" s="20"/>
      <c r="G629" s="18"/>
      <c r="H629" s="25"/>
      <c r="I629" s="15">
        <v>629</v>
      </c>
      <c r="J629" s="15"/>
      <c r="K629" s="16"/>
      <c r="L629" s="59" t="s">
        <v>573</v>
      </c>
      <c r="M629">
        <v>1</v>
      </c>
    </row>
    <row r="630" spans="1:13">
      <c r="A630" s="17" t="s">
        <v>274</v>
      </c>
      <c r="B630" s="17" t="s">
        <v>252</v>
      </c>
      <c r="C630" s="18"/>
      <c r="D630" s="19">
        <v>1</v>
      </c>
      <c r="E630" s="58"/>
      <c r="F630" s="20"/>
      <c r="G630" s="18"/>
      <c r="H630" s="25"/>
      <c r="I630" s="15">
        <v>630</v>
      </c>
      <c r="J630" s="15"/>
      <c r="K630" s="16"/>
      <c r="L630" s="59" t="s">
        <v>573</v>
      </c>
      <c r="M630">
        <v>1</v>
      </c>
    </row>
    <row r="631" spans="1:13">
      <c r="A631" s="17" t="s">
        <v>274</v>
      </c>
      <c r="B631" s="17" t="s">
        <v>314</v>
      </c>
      <c r="C631" s="18"/>
      <c r="D631" s="19">
        <v>1</v>
      </c>
      <c r="E631" s="58"/>
      <c r="F631" s="20"/>
      <c r="G631" s="18"/>
      <c r="H631" s="25"/>
      <c r="I631" s="15">
        <v>631</v>
      </c>
      <c r="J631" s="15"/>
      <c r="K631" s="16"/>
      <c r="L631" s="59" t="s">
        <v>573</v>
      </c>
      <c r="M631">
        <v>1</v>
      </c>
    </row>
    <row r="632" spans="1:13">
      <c r="A632" s="17" t="s">
        <v>274</v>
      </c>
      <c r="B632" s="17" t="s">
        <v>333</v>
      </c>
      <c r="C632" s="18"/>
      <c r="D632" s="19">
        <v>1</v>
      </c>
      <c r="E632" s="58"/>
      <c r="F632" s="20"/>
      <c r="G632" s="18"/>
      <c r="H632" s="25"/>
      <c r="I632" s="15">
        <v>632</v>
      </c>
      <c r="J632" s="15"/>
      <c r="K632" s="16"/>
      <c r="L632" s="59" t="s">
        <v>573</v>
      </c>
      <c r="M632">
        <v>1</v>
      </c>
    </row>
    <row r="633" spans="1:13">
      <c r="A633" s="17" t="s">
        <v>274</v>
      </c>
      <c r="B633" s="17" t="s">
        <v>486</v>
      </c>
      <c r="C633" s="18"/>
      <c r="D633" s="19">
        <v>1</v>
      </c>
      <c r="E633" s="58"/>
      <c r="F633" s="20"/>
      <c r="G633" s="18"/>
      <c r="H633" s="25"/>
      <c r="I633" s="15">
        <v>633</v>
      </c>
      <c r="J633" s="15"/>
      <c r="K633" s="16"/>
      <c r="L633" s="59" t="s">
        <v>573</v>
      </c>
      <c r="M633">
        <v>1</v>
      </c>
    </row>
    <row r="634" spans="1:13">
      <c r="A634" s="17" t="s">
        <v>274</v>
      </c>
      <c r="B634" s="17" t="s">
        <v>519</v>
      </c>
      <c r="C634" s="18"/>
      <c r="D634" s="19">
        <v>1</v>
      </c>
      <c r="E634" s="58"/>
      <c r="F634" s="20"/>
      <c r="G634" s="18"/>
      <c r="H634" s="25"/>
      <c r="I634" s="15">
        <v>634</v>
      </c>
      <c r="J634" s="15"/>
      <c r="K634" s="16"/>
      <c r="L634" s="59" t="s">
        <v>573</v>
      </c>
      <c r="M634">
        <v>1</v>
      </c>
    </row>
    <row r="635" spans="1:13">
      <c r="A635" s="17" t="s">
        <v>274</v>
      </c>
      <c r="B635" s="17" t="s">
        <v>231</v>
      </c>
      <c r="C635" s="18"/>
      <c r="D635" s="19">
        <v>1</v>
      </c>
      <c r="E635" s="58"/>
      <c r="F635" s="20"/>
      <c r="G635" s="18"/>
      <c r="H635" s="25"/>
      <c r="I635" s="15">
        <v>635</v>
      </c>
      <c r="J635" s="15"/>
      <c r="K635" s="16"/>
      <c r="L635" s="59" t="s">
        <v>573</v>
      </c>
      <c r="M635">
        <v>1</v>
      </c>
    </row>
    <row r="636" spans="1:13">
      <c r="A636" s="17" t="s">
        <v>274</v>
      </c>
      <c r="B636" s="17" t="s">
        <v>353</v>
      </c>
      <c r="C636" s="18"/>
      <c r="D636" s="19">
        <v>1</v>
      </c>
      <c r="E636" s="58"/>
      <c r="F636" s="20"/>
      <c r="G636" s="18"/>
      <c r="H636" s="25"/>
      <c r="I636" s="15">
        <v>636</v>
      </c>
      <c r="J636" s="15"/>
      <c r="K636" s="16"/>
      <c r="L636" s="59" t="s">
        <v>573</v>
      </c>
      <c r="M636">
        <v>1</v>
      </c>
    </row>
    <row r="637" spans="1:13">
      <c r="A637" s="17" t="s">
        <v>274</v>
      </c>
      <c r="B637" s="17" t="s">
        <v>293</v>
      </c>
      <c r="C637" s="18"/>
      <c r="D637" s="19">
        <v>1</v>
      </c>
      <c r="E637" s="58"/>
      <c r="F637" s="20"/>
      <c r="G637" s="18"/>
      <c r="H637" s="25"/>
      <c r="I637" s="15">
        <v>637</v>
      </c>
      <c r="J637" s="15"/>
      <c r="K637" s="16"/>
      <c r="L637" s="59" t="s">
        <v>573</v>
      </c>
      <c r="M637">
        <v>1</v>
      </c>
    </row>
    <row r="638" spans="1:13">
      <c r="A638" s="17" t="s">
        <v>274</v>
      </c>
      <c r="B638" s="17" t="s">
        <v>321</v>
      </c>
      <c r="C638" s="18"/>
      <c r="D638" s="19">
        <v>1</v>
      </c>
      <c r="E638" s="58"/>
      <c r="F638" s="20"/>
      <c r="G638" s="18"/>
      <c r="H638" s="25"/>
      <c r="I638" s="15">
        <v>638</v>
      </c>
      <c r="J638" s="15"/>
      <c r="K638" s="16"/>
      <c r="L638" s="59" t="s">
        <v>573</v>
      </c>
      <c r="M638">
        <v>1</v>
      </c>
    </row>
    <row r="639" spans="1:13">
      <c r="A639" s="17" t="s">
        <v>332</v>
      </c>
      <c r="B639" s="17" t="s">
        <v>274</v>
      </c>
      <c r="C639" s="18"/>
      <c r="D639" s="19">
        <v>1</v>
      </c>
      <c r="E639" s="58"/>
      <c r="F639" s="20"/>
      <c r="G639" s="18"/>
      <c r="H639" s="25"/>
      <c r="I639" s="15">
        <v>639</v>
      </c>
      <c r="J639" s="15"/>
      <c r="K639" s="16"/>
      <c r="L639" s="59" t="s">
        <v>573</v>
      </c>
      <c r="M639">
        <v>1</v>
      </c>
    </row>
    <row r="640" spans="1:13">
      <c r="A640" s="17" t="s">
        <v>321</v>
      </c>
      <c r="B640" s="17" t="s">
        <v>533</v>
      </c>
      <c r="C640" s="18"/>
      <c r="D640" s="19">
        <v>1</v>
      </c>
      <c r="E640" s="58"/>
      <c r="F640" s="20"/>
      <c r="G640" s="18"/>
      <c r="H640" s="25"/>
      <c r="I640" s="15">
        <v>640</v>
      </c>
      <c r="J640" s="15"/>
      <c r="K640" s="16"/>
      <c r="L640" s="59" t="s">
        <v>573</v>
      </c>
      <c r="M640">
        <v>1</v>
      </c>
    </row>
    <row r="641" spans="1:13">
      <c r="A641" s="17" t="s">
        <v>321</v>
      </c>
      <c r="B641" s="17" t="s">
        <v>550</v>
      </c>
      <c r="C641" s="18"/>
      <c r="D641" s="19">
        <v>1</v>
      </c>
      <c r="E641" s="58"/>
      <c r="F641" s="20"/>
      <c r="G641" s="18"/>
      <c r="H641" s="25"/>
      <c r="I641" s="15">
        <v>641</v>
      </c>
      <c r="J641" s="15"/>
      <c r="K641" s="16"/>
      <c r="L641" s="59" t="s">
        <v>573</v>
      </c>
      <c r="M641">
        <v>1</v>
      </c>
    </row>
    <row r="642" spans="1:13">
      <c r="A642" s="17" t="s">
        <v>321</v>
      </c>
      <c r="B642" s="17" t="s">
        <v>348</v>
      </c>
      <c r="C642" s="18"/>
      <c r="D642" s="19">
        <v>1</v>
      </c>
      <c r="E642" s="58"/>
      <c r="F642" s="20"/>
      <c r="G642" s="18"/>
      <c r="H642" s="25"/>
      <c r="I642" s="15">
        <v>642</v>
      </c>
      <c r="J642" s="15"/>
      <c r="K642" s="16"/>
      <c r="L642" s="59" t="s">
        <v>573</v>
      </c>
      <c r="M642">
        <v>1</v>
      </c>
    </row>
    <row r="643" spans="1:13">
      <c r="A643" s="17" t="s">
        <v>321</v>
      </c>
      <c r="B643" s="17" t="s">
        <v>284</v>
      </c>
      <c r="C643" s="18"/>
      <c r="D643" s="19">
        <v>1</v>
      </c>
      <c r="E643" s="58"/>
      <c r="F643" s="20"/>
      <c r="G643" s="18"/>
      <c r="H643" s="25"/>
      <c r="I643" s="15">
        <v>643</v>
      </c>
      <c r="J643" s="15"/>
      <c r="K643" s="16"/>
      <c r="L643" s="59" t="s">
        <v>573</v>
      </c>
      <c r="M643">
        <v>1</v>
      </c>
    </row>
    <row r="644" spans="1:13">
      <c r="A644" s="17" t="s">
        <v>321</v>
      </c>
      <c r="B644" s="17" t="s">
        <v>335</v>
      </c>
      <c r="C644" s="18"/>
      <c r="D644" s="19">
        <v>1</v>
      </c>
      <c r="E644" s="58"/>
      <c r="F644" s="20"/>
      <c r="G644" s="18"/>
      <c r="H644" s="25"/>
      <c r="I644" s="15">
        <v>644</v>
      </c>
      <c r="J644" s="15"/>
      <c r="K644" s="16"/>
      <c r="L644" s="59" t="s">
        <v>573</v>
      </c>
      <c r="M644">
        <v>1</v>
      </c>
    </row>
    <row r="645" spans="1:13">
      <c r="A645" s="17" t="s">
        <v>321</v>
      </c>
      <c r="B645" s="17" t="s">
        <v>334</v>
      </c>
      <c r="C645" s="18"/>
      <c r="D645" s="19">
        <v>1</v>
      </c>
      <c r="E645" s="58"/>
      <c r="F645" s="20"/>
      <c r="G645" s="18"/>
      <c r="H645" s="25"/>
      <c r="I645" s="15">
        <v>645</v>
      </c>
      <c r="J645" s="15"/>
      <c r="K645" s="16"/>
      <c r="L645" s="59" t="s">
        <v>573</v>
      </c>
      <c r="M645">
        <v>1</v>
      </c>
    </row>
    <row r="646" spans="1:13">
      <c r="A646" s="17" t="s">
        <v>321</v>
      </c>
      <c r="B646" s="17" t="s">
        <v>294</v>
      </c>
      <c r="C646" s="18"/>
      <c r="D646" s="19">
        <v>1</v>
      </c>
      <c r="E646" s="58"/>
      <c r="F646" s="20"/>
      <c r="G646" s="18"/>
      <c r="H646" s="25"/>
      <c r="I646" s="15">
        <v>646</v>
      </c>
      <c r="J646" s="15"/>
      <c r="K646" s="16"/>
      <c r="L646" s="59" t="s">
        <v>573</v>
      </c>
      <c r="M646">
        <v>1</v>
      </c>
    </row>
    <row r="647" spans="1:13">
      <c r="A647" s="17" t="s">
        <v>321</v>
      </c>
      <c r="B647" s="17" t="s">
        <v>468</v>
      </c>
      <c r="C647" s="18"/>
      <c r="D647" s="19">
        <v>1</v>
      </c>
      <c r="E647" s="58"/>
      <c r="F647" s="20"/>
      <c r="G647" s="18"/>
      <c r="H647" s="25"/>
      <c r="I647" s="15">
        <v>647</v>
      </c>
      <c r="J647" s="15"/>
      <c r="K647" s="16"/>
      <c r="L647" s="59" t="s">
        <v>573</v>
      </c>
      <c r="M647">
        <v>1</v>
      </c>
    </row>
    <row r="648" spans="1:13">
      <c r="A648" s="17" t="s">
        <v>334</v>
      </c>
      <c r="B648" s="17" t="s">
        <v>321</v>
      </c>
      <c r="C648" s="18"/>
      <c r="D648" s="19">
        <v>1</v>
      </c>
      <c r="E648" s="58"/>
      <c r="F648" s="20"/>
      <c r="G648" s="18"/>
      <c r="H648" s="25"/>
      <c r="I648" s="15">
        <v>648</v>
      </c>
      <c r="J648" s="15"/>
      <c r="K648" s="16"/>
      <c r="L648" s="59" t="s">
        <v>573</v>
      </c>
      <c r="M648">
        <v>1</v>
      </c>
    </row>
    <row r="649" spans="1:13">
      <c r="A649" s="17" t="s">
        <v>284</v>
      </c>
      <c r="B649" s="17" t="s">
        <v>321</v>
      </c>
      <c r="C649" s="18"/>
      <c r="D649" s="19">
        <v>1</v>
      </c>
      <c r="E649" s="58"/>
      <c r="F649" s="20"/>
      <c r="G649" s="18"/>
      <c r="H649" s="25"/>
      <c r="I649" s="15">
        <v>649</v>
      </c>
      <c r="J649" s="15"/>
      <c r="K649" s="16"/>
      <c r="L649" s="59" t="s">
        <v>573</v>
      </c>
      <c r="M649">
        <v>1</v>
      </c>
    </row>
    <row r="650" spans="1:13">
      <c r="A650" s="17" t="s">
        <v>335</v>
      </c>
      <c r="B650" s="17" t="s">
        <v>321</v>
      </c>
      <c r="C650" s="18"/>
      <c r="D650" s="19">
        <v>1</v>
      </c>
      <c r="E650" s="58"/>
      <c r="F650" s="20"/>
      <c r="G650" s="18"/>
      <c r="H650" s="25"/>
      <c r="I650" s="15">
        <v>650</v>
      </c>
      <c r="J650" s="15"/>
      <c r="K650" s="16"/>
      <c r="L650" s="59" t="s">
        <v>573</v>
      </c>
      <c r="M650">
        <v>1</v>
      </c>
    </row>
    <row r="651" spans="1:13">
      <c r="A651" s="17" t="s">
        <v>336</v>
      </c>
      <c r="B651" s="17" t="s">
        <v>337</v>
      </c>
      <c r="C651" s="18"/>
      <c r="D651" s="19">
        <v>5.5</v>
      </c>
      <c r="E651" s="58"/>
      <c r="F651" s="20"/>
      <c r="G651" s="18"/>
      <c r="H651" s="25"/>
      <c r="I651" s="15">
        <v>651</v>
      </c>
      <c r="J651" s="15"/>
      <c r="K651" s="16"/>
      <c r="L651" s="59" t="s">
        <v>572</v>
      </c>
      <c r="M651">
        <v>2</v>
      </c>
    </row>
    <row r="652" spans="1:13">
      <c r="A652" s="17" t="s">
        <v>337</v>
      </c>
      <c r="B652" s="17" t="s">
        <v>171</v>
      </c>
      <c r="C652" s="18"/>
      <c r="D652" s="19">
        <v>1</v>
      </c>
      <c r="E652" s="58"/>
      <c r="F652" s="20"/>
      <c r="G652" s="18"/>
      <c r="H652" s="25"/>
      <c r="I652" s="15">
        <v>652</v>
      </c>
      <c r="J652" s="15"/>
      <c r="K652" s="16"/>
      <c r="L652" s="59" t="s">
        <v>573</v>
      </c>
      <c r="M652">
        <v>1</v>
      </c>
    </row>
    <row r="653" spans="1:13">
      <c r="A653" s="17" t="s">
        <v>337</v>
      </c>
      <c r="B653" s="17" t="s">
        <v>336</v>
      </c>
      <c r="C653" s="18"/>
      <c r="D653" s="19">
        <v>1</v>
      </c>
      <c r="E653" s="58"/>
      <c r="F653" s="20"/>
      <c r="G653" s="18"/>
      <c r="H653" s="25"/>
      <c r="I653" s="15">
        <v>653</v>
      </c>
      <c r="J653" s="15"/>
      <c r="K653" s="16"/>
      <c r="L653" s="59" t="s">
        <v>573</v>
      </c>
      <c r="M653">
        <v>1</v>
      </c>
    </row>
    <row r="654" spans="1:13">
      <c r="A654" s="17" t="s">
        <v>338</v>
      </c>
      <c r="B654" s="17" t="s">
        <v>364</v>
      </c>
      <c r="C654" s="18"/>
      <c r="D654" s="19">
        <v>5.5</v>
      </c>
      <c r="E654" s="58"/>
      <c r="F654" s="20"/>
      <c r="G654" s="18"/>
      <c r="H654" s="25"/>
      <c r="I654" s="15">
        <v>654</v>
      </c>
      <c r="J654" s="15"/>
      <c r="K654" s="16"/>
      <c r="L654" s="59" t="s">
        <v>572</v>
      </c>
      <c r="M654">
        <v>2</v>
      </c>
    </row>
    <row r="655" spans="1:13">
      <c r="A655" s="17" t="s">
        <v>338</v>
      </c>
      <c r="B655" s="17" t="s">
        <v>556</v>
      </c>
      <c r="C655" s="18"/>
      <c r="D655" s="19">
        <v>1</v>
      </c>
      <c r="E655" s="58"/>
      <c r="F655" s="20"/>
      <c r="G655" s="18"/>
      <c r="H655" s="25"/>
      <c r="I655" s="15">
        <v>655</v>
      </c>
      <c r="J655" s="15"/>
      <c r="K655" s="16"/>
      <c r="L655" s="59" t="s">
        <v>573</v>
      </c>
      <c r="M655">
        <v>1</v>
      </c>
    </row>
    <row r="656" spans="1:13">
      <c r="A656" s="17" t="s">
        <v>339</v>
      </c>
      <c r="B656" s="17" t="s">
        <v>338</v>
      </c>
      <c r="C656" s="18"/>
      <c r="D656" s="19">
        <v>1</v>
      </c>
      <c r="E656" s="58"/>
      <c r="F656" s="20"/>
      <c r="G656" s="18"/>
      <c r="H656" s="25"/>
      <c r="I656" s="15">
        <v>656</v>
      </c>
      <c r="J656" s="15"/>
      <c r="K656" s="16"/>
      <c r="L656" s="59" t="s">
        <v>573</v>
      </c>
      <c r="M656">
        <v>1</v>
      </c>
    </row>
    <row r="657" spans="1:13">
      <c r="A657" s="17" t="s">
        <v>339</v>
      </c>
      <c r="B657" s="17" t="s">
        <v>407</v>
      </c>
      <c r="C657" s="18"/>
      <c r="D657" s="19">
        <v>1</v>
      </c>
      <c r="E657" s="58"/>
      <c r="F657" s="20"/>
      <c r="G657" s="18"/>
      <c r="H657" s="25"/>
      <c r="I657" s="15">
        <v>657</v>
      </c>
      <c r="J657" s="15"/>
      <c r="K657" s="16"/>
      <c r="L657" s="59" t="s">
        <v>572</v>
      </c>
      <c r="M657">
        <v>1</v>
      </c>
    </row>
    <row r="658" spans="1:13">
      <c r="A658" s="17" t="s">
        <v>339</v>
      </c>
      <c r="B658" s="17" t="s">
        <v>357</v>
      </c>
      <c r="C658" s="18"/>
      <c r="D658" s="19">
        <v>1</v>
      </c>
      <c r="E658" s="58"/>
      <c r="F658" s="20"/>
      <c r="G658" s="18"/>
      <c r="H658" s="25"/>
      <c r="I658" s="15">
        <v>658</v>
      </c>
      <c r="J658" s="15"/>
      <c r="K658" s="16"/>
      <c r="L658" s="59" t="s">
        <v>573</v>
      </c>
      <c r="M658">
        <v>1</v>
      </c>
    </row>
    <row r="659" spans="1:13">
      <c r="A659" s="17" t="s">
        <v>339</v>
      </c>
      <c r="B659" s="17" t="s">
        <v>468</v>
      </c>
      <c r="C659" s="18"/>
      <c r="D659" s="19">
        <v>1</v>
      </c>
      <c r="E659" s="58"/>
      <c r="F659" s="20"/>
      <c r="G659" s="18"/>
      <c r="H659" s="25"/>
      <c r="I659" s="15">
        <v>659</v>
      </c>
      <c r="J659" s="15"/>
      <c r="K659" s="16"/>
      <c r="L659" s="59" t="s">
        <v>573</v>
      </c>
      <c r="M659">
        <v>1</v>
      </c>
    </row>
    <row r="660" spans="1:13">
      <c r="A660" s="17" t="s">
        <v>339</v>
      </c>
      <c r="B660" s="17" t="s">
        <v>373</v>
      </c>
      <c r="C660" s="18"/>
      <c r="D660" s="19">
        <v>1</v>
      </c>
      <c r="E660" s="58"/>
      <c r="F660" s="20"/>
      <c r="G660" s="18"/>
      <c r="H660" s="25"/>
      <c r="I660" s="15">
        <v>660</v>
      </c>
      <c r="J660" s="15"/>
      <c r="K660" s="16"/>
      <c r="L660" s="59" t="s">
        <v>573</v>
      </c>
      <c r="M660">
        <v>1</v>
      </c>
    </row>
    <row r="661" spans="1:13">
      <c r="A661" s="17" t="s">
        <v>339</v>
      </c>
      <c r="B661" s="17" t="s">
        <v>314</v>
      </c>
      <c r="C661" s="18"/>
      <c r="D661" s="19">
        <v>1</v>
      </c>
      <c r="E661" s="58"/>
      <c r="F661" s="20"/>
      <c r="G661" s="18"/>
      <c r="H661" s="25"/>
      <c r="I661" s="15">
        <v>661</v>
      </c>
      <c r="J661" s="15"/>
      <c r="K661" s="16"/>
      <c r="L661" s="59" t="s">
        <v>573</v>
      </c>
      <c r="M661">
        <v>1</v>
      </c>
    </row>
    <row r="662" spans="1:13">
      <c r="A662" s="17" t="s">
        <v>339</v>
      </c>
      <c r="B662" s="17" t="s">
        <v>332</v>
      </c>
      <c r="C662" s="18"/>
      <c r="D662" s="19">
        <v>1</v>
      </c>
      <c r="E662" s="58"/>
      <c r="F662" s="20"/>
      <c r="G662" s="18"/>
      <c r="H662" s="25"/>
      <c r="I662" s="15">
        <v>662</v>
      </c>
      <c r="J662" s="15"/>
      <c r="K662" s="16"/>
      <c r="L662" s="59" t="s">
        <v>573</v>
      </c>
      <c r="M662">
        <v>1</v>
      </c>
    </row>
    <row r="663" spans="1:13">
      <c r="A663" s="17" t="s">
        <v>339</v>
      </c>
      <c r="B663" s="17" t="s">
        <v>529</v>
      </c>
      <c r="C663" s="18"/>
      <c r="D663" s="19">
        <v>1</v>
      </c>
      <c r="E663" s="58"/>
      <c r="F663" s="20"/>
      <c r="G663" s="18"/>
      <c r="H663" s="25"/>
      <c r="I663" s="15">
        <v>663</v>
      </c>
      <c r="J663" s="15"/>
      <c r="K663" s="16"/>
      <c r="L663" s="59" t="s">
        <v>573</v>
      </c>
      <c r="M663">
        <v>1</v>
      </c>
    </row>
    <row r="664" spans="1:13">
      <c r="A664" s="17" t="s">
        <v>339</v>
      </c>
      <c r="B664" s="17" t="s">
        <v>531</v>
      </c>
      <c r="C664" s="18"/>
      <c r="D664" s="19">
        <v>1</v>
      </c>
      <c r="E664" s="58"/>
      <c r="F664" s="20"/>
      <c r="G664" s="18"/>
      <c r="H664" s="25"/>
      <c r="I664" s="15">
        <v>664</v>
      </c>
      <c r="J664" s="15"/>
      <c r="K664" s="16"/>
      <c r="L664" s="59" t="s">
        <v>573</v>
      </c>
      <c r="M664">
        <v>1</v>
      </c>
    </row>
    <row r="665" spans="1:13">
      <c r="A665" s="17" t="s">
        <v>340</v>
      </c>
      <c r="B665" s="17" t="s">
        <v>526</v>
      </c>
      <c r="C665" s="18"/>
      <c r="D665" s="19">
        <v>1</v>
      </c>
      <c r="E665" s="58"/>
      <c r="F665" s="20"/>
      <c r="G665" s="18"/>
      <c r="H665" s="25"/>
      <c r="I665" s="15">
        <v>665</v>
      </c>
      <c r="J665" s="15"/>
      <c r="K665" s="16"/>
      <c r="L665" s="59" t="s">
        <v>573</v>
      </c>
      <c r="M665">
        <v>1</v>
      </c>
    </row>
    <row r="666" spans="1:13">
      <c r="A666" s="17" t="s">
        <v>341</v>
      </c>
      <c r="B666" s="17" t="s">
        <v>531</v>
      </c>
      <c r="C666" s="18"/>
      <c r="D666" s="19">
        <v>5.5</v>
      </c>
      <c r="E666" s="58"/>
      <c r="F666" s="20"/>
      <c r="G666" s="18"/>
      <c r="H666" s="25"/>
      <c r="I666" s="15">
        <v>666</v>
      </c>
      <c r="J666" s="15"/>
      <c r="K666" s="16"/>
      <c r="L666" s="59" t="s">
        <v>572</v>
      </c>
      <c r="M666">
        <v>2</v>
      </c>
    </row>
    <row r="667" spans="1:13">
      <c r="A667" s="17" t="s">
        <v>305</v>
      </c>
      <c r="B667" s="17" t="s">
        <v>306</v>
      </c>
      <c r="C667" s="18"/>
      <c r="D667" s="19">
        <v>1</v>
      </c>
      <c r="E667" s="58"/>
      <c r="F667" s="20"/>
      <c r="G667" s="18"/>
      <c r="H667" s="25"/>
      <c r="I667" s="15">
        <v>667</v>
      </c>
      <c r="J667" s="15"/>
      <c r="K667" s="16"/>
      <c r="L667" s="59" t="s">
        <v>573</v>
      </c>
      <c r="M667">
        <v>1</v>
      </c>
    </row>
    <row r="668" spans="1:13">
      <c r="A668" s="17" t="s">
        <v>305</v>
      </c>
      <c r="B668" s="17" t="s">
        <v>304</v>
      </c>
      <c r="C668" s="18"/>
      <c r="D668" s="19">
        <v>1</v>
      </c>
      <c r="E668" s="58"/>
      <c r="F668" s="20"/>
      <c r="G668" s="18"/>
      <c r="H668" s="25"/>
      <c r="I668" s="15">
        <v>668</v>
      </c>
      <c r="J668" s="15"/>
      <c r="K668" s="16"/>
      <c r="L668" s="59" t="s">
        <v>573</v>
      </c>
      <c r="M668">
        <v>1</v>
      </c>
    </row>
    <row r="669" spans="1:13">
      <c r="A669" s="17" t="s">
        <v>342</v>
      </c>
      <c r="B669" s="17" t="s">
        <v>401</v>
      </c>
      <c r="C669" s="18"/>
      <c r="D669" s="19">
        <v>5.5</v>
      </c>
      <c r="E669" s="58"/>
      <c r="F669" s="20"/>
      <c r="G669" s="18"/>
      <c r="H669" s="25"/>
      <c r="I669" s="15">
        <v>669</v>
      </c>
      <c r="J669" s="15"/>
      <c r="K669" s="16"/>
      <c r="L669" s="59" t="s">
        <v>572</v>
      </c>
      <c r="M669">
        <v>2</v>
      </c>
    </row>
    <row r="670" spans="1:13">
      <c r="A670" s="17" t="s">
        <v>343</v>
      </c>
      <c r="B670" s="17" t="s">
        <v>344</v>
      </c>
      <c r="C670" s="18"/>
      <c r="D670" s="19">
        <v>1</v>
      </c>
      <c r="E670" s="58"/>
      <c r="F670" s="20"/>
      <c r="G670" s="18"/>
      <c r="H670" s="25"/>
      <c r="I670" s="15">
        <v>670</v>
      </c>
      <c r="J670" s="15"/>
      <c r="K670" s="16"/>
      <c r="L670" s="59" t="s">
        <v>573</v>
      </c>
      <c r="M670">
        <v>1</v>
      </c>
    </row>
    <row r="671" spans="1:13">
      <c r="A671" s="17" t="s">
        <v>344</v>
      </c>
      <c r="B671" s="17" t="s">
        <v>343</v>
      </c>
      <c r="C671" s="18"/>
      <c r="D671" s="19">
        <v>1</v>
      </c>
      <c r="E671" s="58"/>
      <c r="F671" s="20"/>
      <c r="G671" s="18"/>
      <c r="H671" s="25"/>
      <c r="I671" s="15">
        <v>671</v>
      </c>
      <c r="J671" s="15"/>
      <c r="K671" s="16"/>
      <c r="L671" s="59" t="s">
        <v>573</v>
      </c>
      <c r="M671">
        <v>1</v>
      </c>
    </row>
    <row r="672" spans="1:13">
      <c r="A672" s="17" t="s">
        <v>345</v>
      </c>
      <c r="B672" s="17" t="s">
        <v>391</v>
      </c>
      <c r="C672" s="18"/>
      <c r="D672" s="19">
        <v>1</v>
      </c>
      <c r="E672" s="58"/>
      <c r="F672" s="20"/>
      <c r="G672" s="18"/>
      <c r="H672" s="25"/>
      <c r="I672" s="15">
        <v>672</v>
      </c>
      <c r="J672" s="15"/>
      <c r="K672" s="16"/>
      <c r="L672" s="59" t="s">
        <v>573</v>
      </c>
      <c r="M672">
        <v>1</v>
      </c>
    </row>
    <row r="673" spans="1:13">
      <c r="A673" s="17" t="s">
        <v>346</v>
      </c>
      <c r="B673" s="17" t="s">
        <v>345</v>
      </c>
      <c r="C673" s="18"/>
      <c r="D673" s="19">
        <v>1</v>
      </c>
      <c r="E673" s="58"/>
      <c r="F673" s="20"/>
      <c r="G673" s="18"/>
      <c r="H673" s="25"/>
      <c r="I673" s="15">
        <v>673</v>
      </c>
      <c r="J673" s="15"/>
      <c r="K673" s="16"/>
      <c r="L673" s="59" t="s">
        <v>573</v>
      </c>
      <c r="M673">
        <v>1</v>
      </c>
    </row>
    <row r="674" spans="1:13">
      <c r="A674" s="17" t="s">
        <v>347</v>
      </c>
      <c r="B674" s="17" t="s">
        <v>494</v>
      </c>
      <c r="C674" s="18"/>
      <c r="D674" s="19">
        <v>1</v>
      </c>
      <c r="E674" s="58"/>
      <c r="F674" s="20"/>
      <c r="G674" s="18"/>
      <c r="H674" s="25"/>
      <c r="I674" s="15">
        <v>674</v>
      </c>
      <c r="J674" s="15"/>
      <c r="K674" s="16"/>
      <c r="L674" s="59" t="s">
        <v>573</v>
      </c>
      <c r="M674">
        <v>1</v>
      </c>
    </row>
    <row r="675" spans="1:13">
      <c r="A675" s="17" t="s">
        <v>346</v>
      </c>
      <c r="B675" s="17" t="s">
        <v>347</v>
      </c>
      <c r="C675" s="18"/>
      <c r="D675" s="19">
        <v>1</v>
      </c>
      <c r="E675" s="58"/>
      <c r="F675" s="20"/>
      <c r="G675" s="18"/>
      <c r="H675" s="25"/>
      <c r="I675" s="15">
        <v>675</v>
      </c>
      <c r="J675" s="15"/>
      <c r="K675" s="16"/>
      <c r="L675" s="59" t="s">
        <v>573</v>
      </c>
      <c r="M675">
        <v>1</v>
      </c>
    </row>
    <row r="676" spans="1:13">
      <c r="A676" s="17" t="s">
        <v>334</v>
      </c>
      <c r="B676" s="17" t="s">
        <v>335</v>
      </c>
      <c r="C676" s="18"/>
      <c r="D676" s="19">
        <v>1</v>
      </c>
      <c r="E676" s="58"/>
      <c r="F676" s="20"/>
      <c r="G676" s="18"/>
      <c r="H676" s="25"/>
      <c r="I676" s="15">
        <v>676</v>
      </c>
      <c r="J676" s="15"/>
      <c r="K676" s="16"/>
      <c r="L676" s="59" t="s">
        <v>573</v>
      </c>
      <c r="M676">
        <v>1</v>
      </c>
    </row>
    <row r="677" spans="1:13">
      <c r="A677" s="17" t="s">
        <v>254</v>
      </c>
      <c r="B677" s="17" t="s">
        <v>335</v>
      </c>
      <c r="C677" s="18"/>
      <c r="D677" s="19">
        <v>1</v>
      </c>
      <c r="E677" s="58"/>
      <c r="F677" s="20"/>
      <c r="G677" s="18"/>
      <c r="H677" s="25"/>
      <c r="I677" s="15">
        <v>677</v>
      </c>
      <c r="J677" s="15"/>
      <c r="K677" s="16"/>
      <c r="L677" s="59" t="s">
        <v>573</v>
      </c>
      <c r="M677">
        <v>1</v>
      </c>
    </row>
    <row r="678" spans="1:13">
      <c r="A678" s="17" t="s">
        <v>348</v>
      </c>
      <c r="B678" s="17" t="s">
        <v>335</v>
      </c>
      <c r="C678" s="18"/>
      <c r="D678" s="19">
        <v>1</v>
      </c>
      <c r="E678" s="58"/>
      <c r="F678" s="20"/>
      <c r="G678" s="18"/>
      <c r="H678" s="25"/>
      <c r="I678" s="15">
        <v>678</v>
      </c>
      <c r="J678" s="15"/>
      <c r="K678" s="16"/>
      <c r="L678" s="59" t="s">
        <v>573</v>
      </c>
      <c r="M678">
        <v>1</v>
      </c>
    </row>
    <row r="679" spans="1:13">
      <c r="A679" s="17" t="s">
        <v>284</v>
      </c>
      <c r="B679" s="17" t="s">
        <v>335</v>
      </c>
      <c r="C679" s="18"/>
      <c r="D679" s="19">
        <v>1</v>
      </c>
      <c r="E679" s="58"/>
      <c r="F679" s="20"/>
      <c r="G679" s="18"/>
      <c r="H679" s="25"/>
      <c r="I679" s="15">
        <v>679</v>
      </c>
      <c r="J679" s="15"/>
      <c r="K679" s="16"/>
      <c r="L679" s="59" t="s">
        <v>573</v>
      </c>
      <c r="M679">
        <v>1</v>
      </c>
    </row>
    <row r="680" spans="1:13">
      <c r="A680" s="17" t="s">
        <v>335</v>
      </c>
      <c r="B680" s="17" t="s">
        <v>348</v>
      </c>
      <c r="C680" s="18"/>
      <c r="D680" s="19">
        <v>1</v>
      </c>
      <c r="E680" s="58"/>
      <c r="F680" s="20"/>
      <c r="G680" s="18"/>
      <c r="H680" s="25"/>
      <c r="I680" s="15">
        <v>680</v>
      </c>
      <c r="J680" s="15"/>
      <c r="K680" s="16"/>
      <c r="L680" s="59" t="s">
        <v>573</v>
      </c>
      <c r="M680">
        <v>1</v>
      </c>
    </row>
    <row r="681" spans="1:13">
      <c r="A681" s="17" t="s">
        <v>335</v>
      </c>
      <c r="B681" s="17" t="s">
        <v>349</v>
      </c>
      <c r="C681" s="18"/>
      <c r="D681" s="19">
        <v>1</v>
      </c>
      <c r="E681" s="58"/>
      <c r="F681" s="20"/>
      <c r="G681" s="18"/>
      <c r="H681" s="25"/>
      <c r="I681" s="15">
        <v>681</v>
      </c>
      <c r="J681" s="15"/>
      <c r="K681" s="16"/>
      <c r="L681" s="59" t="s">
        <v>573</v>
      </c>
      <c r="M681">
        <v>1</v>
      </c>
    </row>
    <row r="682" spans="1:13">
      <c r="A682" s="17" t="s">
        <v>335</v>
      </c>
      <c r="B682" s="17" t="s">
        <v>284</v>
      </c>
      <c r="C682" s="18"/>
      <c r="D682" s="19">
        <v>1</v>
      </c>
      <c r="E682" s="58"/>
      <c r="F682" s="20"/>
      <c r="G682" s="18"/>
      <c r="H682" s="25"/>
      <c r="I682" s="15">
        <v>682</v>
      </c>
      <c r="J682" s="15"/>
      <c r="K682" s="16"/>
      <c r="L682" s="59" t="s">
        <v>573</v>
      </c>
      <c r="M682">
        <v>1</v>
      </c>
    </row>
    <row r="683" spans="1:13">
      <c r="A683" s="17" t="s">
        <v>335</v>
      </c>
      <c r="B683" s="17" t="s">
        <v>334</v>
      </c>
      <c r="C683" s="18"/>
      <c r="D683" s="19">
        <v>1</v>
      </c>
      <c r="E683" s="58"/>
      <c r="F683" s="20"/>
      <c r="G683" s="18"/>
      <c r="H683" s="25"/>
      <c r="I683" s="15">
        <v>683</v>
      </c>
      <c r="J683" s="15"/>
      <c r="K683" s="16"/>
      <c r="L683" s="59" t="s">
        <v>573</v>
      </c>
      <c r="M683">
        <v>1</v>
      </c>
    </row>
    <row r="684" spans="1:13">
      <c r="A684" s="17" t="s">
        <v>335</v>
      </c>
      <c r="B684" s="17" t="s">
        <v>254</v>
      </c>
      <c r="C684" s="18"/>
      <c r="D684" s="19">
        <v>1</v>
      </c>
      <c r="E684" s="58"/>
      <c r="F684" s="20"/>
      <c r="G684" s="18"/>
      <c r="H684" s="25"/>
      <c r="I684" s="15">
        <v>684</v>
      </c>
      <c r="J684" s="15"/>
      <c r="K684" s="16"/>
      <c r="L684" s="59" t="s">
        <v>573</v>
      </c>
      <c r="M684">
        <v>1</v>
      </c>
    </row>
    <row r="685" spans="1:13">
      <c r="A685" s="17" t="s">
        <v>293</v>
      </c>
      <c r="B685" s="17" t="s">
        <v>335</v>
      </c>
      <c r="C685" s="18"/>
      <c r="D685" s="19">
        <v>1</v>
      </c>
      <c r="E685" s="58"/>
      <c r="F685" s="20"/>
      <c r="G685" s="18"/>
      <c r="H685" s="25"/>
      <c r="I685" s="15">
        <v>685</v>
      </c>
      <c r="J685" s="15"/>
      <c r="K685" s="16"/>
      <c r="L685" s="59" t="s">
        <v>573</v>
      </c>
      <c r="M685">
        <v>1</v>
      </c>
    </row>
    <row r="686" spans="1:13">
      <c r="A686" s="17" t="s">
        <v>349</v>
      </c>
      <c r="B686" s="17" t="s">
        <v>335</v>
      </c>
      <c r="C686" s="18"/>
      <c r="D686" s="19">
        <v>1</v>
      </c>
      <c r="E686" s="58"/>
      <c r="F686" s="20"/>
      <c r="G686" s="18"/>
      <c r="H686" s="25"/>
      <c r="I686" s="15">
        <v>686</v>
      </c>
      <c r="J686" s="15"/>
      <c r="K686" s="16"/>
      <c r="L686" s="59" t="s">
        <v>573</v>
      </c>
      <c r="M686">
        <v>1</v>
      </c>
    </row>
    <row r="687" spans="1:13">
      <c r="A687" s="17" t="s">
        <v>328</v>
      </c>
      <c r="B687" s="17" t="s">
        <v>282</v>
      </c>
      <c r="C687" s="18"/>
      <c r="D687" s="19">
        <v>1</v>
      </c>
      <c r="E687" s="58"/>
      <c r="F687" s="20"/>
      <c r="G687" s="18"/>
      <c r="H687" s="25"/>
      <c r="I687" s="15">
        <v>687</v>
      </c>
      <c r="J687" s="15"/>
      <c r="K687" s="16"/>
      <c r="L687" s="59" t="s">
        <v>573</v>
      </c>
      <c r="M687">
        <v>1</v>
      </c>
    </row>
    <row r="688" spans="1:13">
      <c r="A688" s="17" t="s">
        <v>328</v>
      </c>
      <c r="B688" s="17" t="s">
        <v>531</v>
      </c>
      <c r="C688" s="18"/>
      <c r="D688" s="19">
        <v>1</v>
      </c>
      <c r="E688" s="58"/>
      <c r="F688" s="20"/>
      <c r="G688" s="18"/>
      <c r="H688" s="25"/>
      <c r="I688" s="15">
        <v>688</v>
      </c>
      <c r="J688" s="15"/>
      <c r="K688" s="16"/>
      <c r="L688" s="59" t="s">
        <v>573</v>
      </c>
      <c r="M688">
        <v>1</v>
      </c>
    </row>
    <row r="689" spans="1:13">
      <c r="A689" s="17" t="s">
        <v>293</v>
      </c>
      <c r="B689" s="17" t="s">
        <v>468</v>
      </c>
      <c r="C689" s="18"/>
      <c r="D689" s="19">
        <v>5.5</v>
      </c>
      <c r="E689" s="58"/>
      <c r="F689" s="20"/>
      <c r="G689" s="18"/>
      <c r="H689" s="25"/>
      <c r="I689" s="15">
        <v>689</v>
      </c>
      <c r="J689" s="15"/>
      <c r="K689" s="16"/>
      <c r="L689" s="59" t="s">
        <v>572</v>
      </c>
      <c r="M689">
        <v>2</v>
      </c>
    </row>
    <row r="690" spans="1:13">
      <c r="A690" s="17" t="s">
        <v>294</v>
      </c>
      <c r="B690" s="17" t="s">
        <v>293</v>
      </c>
      <c r="C690" s="18"/>
      <c r="D690" s="19">
        <v>5.5</v>
      </c>
      <c r="E690" s="58"/>
      <c r="F690" s="20"/>
      <c r="G690" s="18"/>
      <c r="H690" s="25"/>
      <c r="I690" s="15">
        <v>690</v>
      </c>
      <c r="J690" s="15"/>
      <c r="K690" s="16"/>
      <c r="L690" s="59" t="s">
        <v>572</v>
      </c>
      <c r="M690">
        <v>2</v>
      </c>
    </row>
    <row r="691" spans="1:13">
      <c r="A691" s="17" t="s">
        <v>350</v>
      </c>
      <c r="B691" s="17" t="s">
        <v>293</v>
      </c>
      <c r="C691" s="18"/>
      <c r="D691" s="19">
        <v>1</v>
      </c>
      <c r="E691" s="58"/>
      <c r="F691" s="20"/>
      <c r="G691" s="18"/>
      <c r="H691" s="25"/>
      <c r="I691" s="15">
        <v>691</v>
      </c>
      <c r="J691" s="15"/>
      <c r="K691" s="16"/>
      <c r="L691" s="59" t="s">
        <v>573</v>
      </c>
      <c r="M691">
        <v>1</v>
      </c>
    </row>
    <row r="692" spans="1:13">
      <c r="A692" s="17" t="s">
        <v>351</v>
      </c>
      <c r="B692" s="17" t="s">
        <v>293</v>
      </c>
      <c r="C692" s="18"/>
      <c r="D692" s="19">
        <v>1</v>
      </c>
      <c r="E692" s="58"/>
      <c r="F692" s="20"/>
      <c r="G692" s="18"/>
      <c r="H692" s="25"/>
      <c r="I692" s="15">
        <v>692</v>
      </c>
      <c r="J692" s="15"/>
      <c r="K692" s="16"/>
      <c r="L692" s="59" t="s">
        <v>573</v>
      </c>
      <c r="M692">
        <v>1</v>
      </c>
    </row>
    <row r="693" spans="1:13">
      <c r="A693" s="17" t="s">
        <v>194</v>
      </c>
      <c r="B693" s="17" t="s">
        <v>293</v>
      </c>
      <c r="C693" s="18"/>
      <c r="D693" s="19">
        <v>1</v>
      </c>
      <c r="E693" s="58"/>
      <c r="F693" s="20"/>
      <c r="G693" s="18"/>
      <c r="H693" s="25"/>
      <c r="I693" s="15">
        <v>693</v>
      </c>
      <c r="J693" s="15"/>
      <c r="K693" s="16"/>
      <c r="L693" s="59" t="s">
        <v>573</v>
      </c>
      <c r="M693">
        <v>1</v>
      </c>
    </row>
    <row r="694" spans="1:13">
      <c r="A694" s="17" t="s">
        <v>352</v>
      </c>
      <c r="B694" s="17" t="s">
        <v>293</v>
      </c>
      <c r="C694" s="18"/>
      <c r="D694" s="19">
        <v>1</v>
      </c>
      <c r="E694" s="58"/>
      <c r="F694" s="20"/>
      <c r="G694" s="18"/>
      <c r="H694" s="25"/>
      <c r="I694" s="15">
        <v>694</v>
      </c>
      <c r="J694" s="15"/>
      <c r="K694" s="16"/>
      <c r="L694" s="59" t="s">
        <v>573</v>
      </c>
      <c r="M694">
        <v>1</v>
      </c>
    </row>
    <row r="695" spans="1:13">
      <c r="A695" s="17" t="s">
        <v>334</v>
      </c>
      <c r="B695" s="17" t="s">
        <v>293</v>
      </c>
      <c r="C695" s="18"/>
      <c r="D695" s="19">
        <v>1</v>
      </c>
      <c r="E695" s="58"/>
      <c r="F695" s="20"/>
      <c r="G695" s="18"/>
      <c r="H695" s="25"/>
      <c r="I695" s="15">
        <v>695</v>
      </c>
      <c r="J695" s="15"/>
      <c r="K695" s="16"/>
      <c r="L695" s="59" t="s">
        <v>573</v>
      </c>
      <c r="M695">
        <v>1</v>
      </c>
    </row>
    <row r="696" spans="1:13">
      <c r="A696" s="17" t="s">
        <v>304</v>
      </c>
      <c r="B696" s="17" t="s">
        <v>293</v>
      </c>
      <c r="C696" s="18"/>
      <c r="D696" s="19">
        <v>1</v>
      </c>
      <c r="E696" s="58"/>
      <c r="F696" s="20"/>
      <c r="G696" s="18"/>
      <c r="H696" s="25"/>
      <c r="I696" s="15">
        <v>696</v>
      </c>
      <c r="J696" s="15"/>
      <c r="K696" s="16"/>
      <c r="L696" s="59" t="s">
        <v>573</v>
      </c>
      <c r="M696">
        <v>1</v>
      </c>
    </row>
    <row r="697" spans="1:13">
      <c r="A697" s="17" t="s">
        <v>293</v>
      </c>
      <c r="B697" s="17" t="s">
        <v>352</v>
      </c>
      <c r="C697" s="18"/>
      <c r="D697" s="19">
        <v>1</v>
      </c>
      <c r="E697" s="58"/>
      <c r="F697" s="20"/>
      <c r="G697" s="18"/>
      <c r="H697" s="25"/>
      <c r="I697" s="15">
        <v>697</v>
      </c>
      <c r="J697" s="15"/>
      <c r="K697" s="16"/>
      <c r="L697" s="59" t="s">
        <v>573</v>
      </c>
      <c r="M697">
        <v>1</v>
      </c>
    </row>
    <row r="698" spans="1:13">
      <c r="A698" s="17" t="s">
        <v>293</v>
      </c>
      <c r="B698" s="17" t="s">
        <v>497</v>
      </c>
      <c r="C698" s="18"/>
      <c r="D698" s="19">
        <v>1</v>
      </c>
      <c r="E698" s="58"/>
      <c r="F698" s="20"/>
      <c r="G698" s="18"/>
      <c r="H698" s="25"/>
      <c r="I698" s="15">
        <v>698</v>
      </c>
      <c r="J698" s="15"/>
      <c r="K698" s="16"/>
      <c r="L698" s="59" t="s">
        <v>573</v>
      </c>
      <c r="M698">
        <v>1</v>
      </c>
    </row>
    <row r="699" spans="1:13">
      <c r="A699" s="17" t="s">
        <v>293</v>
      </c>
      <c r="B699" s="17" t="s">
        <v>373</v>
      </c>
      <c r="C699" s="18"/>
      <c r="D699" s="19">
        <v>1</v>
      </c>
      <c r="E699" s="58"/>
      <c r="F699" s="20"/>
      <c r="G699" s="18"/>
      <c r="H699" s="25"/>
      <c r="I699" s="15">
        <v>699</v>
      </c>
      <c r="J699" s="15"/>
      <c r="K699" s="16"/>
      <c r="L699" s="59" t="s">
        <v>573</v>
      </c>
      <c r="M699">
        <v>1</v>
      </c>
    </row>
    <row r="700" spans="1:13">
      <c r="A700" s="17" t="s">
        <v>293</v>
      </c>
      <c r="B700" s="17" t="s">
        <v>231</v>
      </c>
      <c r="C700" s="18"/>
      <c r="D700" s="19">
        <v>1</v>
      </c>
      <c r="E700" s="58"/>
      <c r="F700" s="20"/>
      <c r="G700" s="18"/>
      <c r="H700" s="25"/>
      <c r="I700" s="15">
        <v>700</v>
      </c>
      <c r="J700" s="15"/>
      <c r="K700" s="16"/>
      <c r="L700" s="59" t="s">
        <v>573</v>
      </c>
      <c r="M700">
        <v>1</v>
      </c>
    </row>
    <row r="701" spans="1:13">
      <c r="A701" s="17" t="s">
        <v>293</v>
      </c>
      <c r="B701" s="17" t="s">
        <v>550</v>
      </c>
      <c r="C701" s="18"/>
      <c r="D701" s="19">
        <v>1</v>
      </c>
      <c r="E701" s="58"/>
      <c r="F701" s="20"/>
      <c r="G701" s="18"/>
      <c r="H701" s="25"/>
      <c r="I701" s="15">
        <v>701</v>
      </c>
      <c r="J701" s="15"/>
      <c r="K701" s="16"/>
      <c r="L701" s="59" t="s">
        <v>573</v>
      </c>
      <c r="M701">
        <v>1</v>
      </c>
    </row>
    <row r="702" spans="1:13">
      <c r="A702" s="17" t="s">
        <v>293</v>
      </c>
      <c r="B702" s="17" t="s">
        <v>443</v>
      </c>
      <c r="C702" s="18"/>
      <c r="D702" s="19">
        <v>1</v>
      </c>
      <c r="E702" s="58"/>
      <c r="F702" s="20"/>
      <c r="G702" s="18"/>
      <c r="H702" s="25"/>
      <c r="I702" s="15">
        <v>702</v>
      </c>
      <c r="J702" s="15"/>
      <c r="K702" s="16"/>
      <c r="L702" s="59" t="s">
        <v>573</v>
      </c>
      <c r="M702">
        <v>1</v>
      </c>
    </row>
    <row r="703" spans="1:13">
      <c r="A703" s="17" t="s">
        <v>293</v>
      </c>
      <c r="B703" s="17" t="s">
        <v>314</v>
      </c>
      <c r="C703" s="18"/>
      <c r="D703" s="19">
        <v>1</v>
      </c>
      <c r="E703" s="58"/>
      <c r="F703" s="20"/>
      <c r="G703" s="18"/>
      <c r="H703" s="25"/>
      <c r="I703" s="15">
        <v>703</v>
      </c>
      <c r="J703" s="15"/>
      <c r="K703" s="16"/>
      <c r="L703" s="59" t="s">
        <v>573</v>
      </c>
      <c r="M703">
        <v>1</v>
      </c>
    </row>
    <row r="704" spans="1:13">
      <c r="A704" s="17" t="s">
        <v>294</v>
      </c>
      <c r="B704" s="17" t="s">
        <v>468</v>
      </c>
      <c r="C704" s="18"/>
      <c r="D704" s="19">
        <v>5.5</v>
      </c>
      <c r="E704" s="58"/>
      <c r="F704" s="20"/>
      <c r="G704" s="18"/>
      <c r="H704" s="25"/>
      <c r="I704" s="15">
        <v>704</v>
      </c>
      <c r="J704" s="15"/>
      <c r="K704" s="16"/>
      <c r="L704" s="59" t="s">
        <v>572</v>
      </c>
      <c r="M704">
        <v>2</v>
      </c>
    </row>
    <row r="705" spans="1:13">
      <c r="A705" s="17" t="s">
        <v>294</v>
      </c>
      <c r="B705" s="17" t="s">
        <v>231</v>
      </c>
      <c r="C705" s="18"/>
      <c r="D705" s="19">
        <v>1</v>
      </c>
      <c r="E705" s="58"/>
      <c r="F705" s="20"/>
      <c r="G705" s="18"/>
      <c r="H705" s="25"/>
      <c r="I705" s="15">
        <v>705</v>
      </c>
      <c r="J705" s="15"/>
      <c r="K705" s="16"/>
      <c r="L705" s="59" t="s">
        <v>573</v>
      </c>
      <c r="M705">
        <v>1</v>
      </c>
    </row>
    <row r="706" spans="1:13">
      <c r="A706" s="17" t="s">
        <v>294</v>
      </c>
      <c r="B706" s="17" t="s">
        <v>444</v>
      </c>
      <c r="C706" s="18"/>
      <c r="D706" s="19">
        <v>1</v>
      </c>
      <c r="E706" s="58"/>
      <c r="F706" s="20"/>
      <c r="G706" s="18"/>
      <c r="H706" s="25"/>
      <c r="I706" s="15">
        <v>706</v>
      </c>
      <c r="J706" s="15"/>
      <c r="K706" s="16"/>
      <c r="L706" s="59" t="s">
        <v>573</v>
      </c>
      <c r="M706">
        <v>1</v>
      </c>
    </row>
    <row r="707" spans="1:13">
      <c r="A707" s="17" t="s">
        <v>294</v>
      </c>
      <c r="B707" s="17" t="s">
        <v>357</v>
      </c>
      <c r="C707" s="18"/>
      <c r="D707" s="19">
        <v>1</v>
      </c>
      <c r="E707" s="58"/>
      <c r="F707" s="20"/>
      <c r="G707" s="18"/>
      <c r="H707" s="25"/>
      <c r="I707" s="15">
        <v>707</v>
      </c>
      <c r="J707" s="15"/>
      <c r="K707" s="16"/>
      <c r="L707" s="59" t="s">
        <v>573</v>
      </c>
      <c r="M707">
        <v>1</v>
      </c>
    </row>
    <row r="708" spans="1:13">
      <c r="A708" s="17" t="s">
        <v>294</v>
      </c>
      <c r="B708" s="17" t="s">
        <v>314</v>
      </c>
      <c r="C708" s="18"/>
      <c r="D708" s="19">
        <v>1</v>
      </c>
      <c r="E708" s="58"/>
      <c r="F708" s="20"/>
      <c r="G708" s="18"/>
      <c r="H708" s="25"/>
      <c r="I708" s="15">
        <v>708</v>
      </c>
      <c r="J708" s="15"/>
      <c r="K708" s="16"/>
      <c r="L708" s="59" t="s">
        <v>573</v>
      </c>
      <c r="M708">
        <v>1</v>
      </c>
    </row>
    <row r="709" spans="1:13">
      <c r="A709" s="17" t="s">
        <v>294</v>
      </c>
      <c r="B709" s="17" t="s">
        <v>550</v>
      </c>
      <c r="C709" s="18"/>
      <c r="D709" s="19">
        <v>1</v>
      </c>
      <c r="E709" s="58"/>
      <c r="F709" s="20"/>
      <c r="G709" s="18"/>
      <c r="H709" s="25"/>
      <c r="I709" s="15">
        <v>709</v>
      </c>
      <c r="J709" s="15"/>
      <c r="K709" s="16"/>
      <c r="L709" s="59" t="s">
        <v>573</v>
      </c>
      <c r="M709">
        <v>1</v>
      </c>
    </row>
    <row r="710" spans="1:13">
      <c r="A710" s="17" t="s">
        <v>294</v>
      </c>
      <c r="B710" s="17" t="s">
        <v>351</v>
      </c>
      <c r="C710" s="18"/>
      <c r="D710" s="19">
        <v>1</v>
      </c>
      <c r="E710" s="58"/>
      <c r="F710" s="20"/>
      <c r="G710" s="18"/>
      <c r="H710" s="25"/>
      <c r="I710" s="15">
        <v>710</v>
      </c>
      <c r="J710" s="15"/>
      <c r="K710" s="16"/>
      <c r="L710" s="59" t="s">
        <v>573</v>
      </c>
      <c r="M710">
        <v>1</v>
      </c>
    </row>
    <row r="711" spans="1:13">
      <c r="A711" s="17" t="s">
        <v>294</v>
      </c>
      <c r="B711" s="17" t="s">
        <v>486</v>
      </c>
      <c r="C711" s="18"/>
      <c r="D711" s="19">
        <v>1</v>
      </c>
      <c r="E711" s="58"/>
      <c r="F711" s="20"/>
      <c r="G711" s="18"/>
      <c r="H711" s="25"/>
      <c r="I711" s="15">
        <v>711</v>
      </c>
      <c r="J711" s="15"/>
      <c r="K711" s="16"/>
      <c r="L711" s="59" t="s">
        <v>573</v>
      </c>
      <c r="M711">
        <v>1</v>
      </c>
    </row>
    <row r="712" spans="1:13">
      <c r="A712" s="17" t="s">
        <v>294</v>
      </c>
      <c r="B712" s="17" t="s">
        <v>443</v>
      </c>
      <c r="C712" s="18"/>
      <c r="D712" s="19">
        <v>1</v>
      </c>
      <c r="E712" s="58"/>
      <c r="F712" s="20"/>
      <c r="G712" s="18"/>
      <c r="H712" s="25"/>
      <c r="I712" s="15">
        <v>712</v>
      </c>
      <c r="J712" s="15"/>
      <c r="K712" s="16"/>
      <c r="L712" s="59" t="s">
        <v>573</v>
      </c>
      <c r="M712">
        <v>1</v>
      </c>
    </row>
    <row r="713" spans="1:13">
      <c r="A713" s="17" t="s">
        <v>294</v>
      </c>
      <c r="B713" s="17" t="s">
        <v>513</v>
      </c>
      <c r="C713" s="18"/>
      <c r="D713" s="19">
        <v>1</v>
      </c>
      <c r="E713" s="58"/>
      <c r="F713" s="20"/>
      <c r="G713" s="18"/>
      <c r="H713" s="25"/>
      <c r="I713" s="15">
        <v>713</v>
      </c>
      <c r="J713" s="15"/>
      <c r="K713" s="16"/>
      <c r="L713" s="59" t="s">
        <v>573</v>
      </c>
      <c r="M713">
        <v>1</v>
      </c>
    </row>
    <row r="714" spans="1:13">
      <c r="A714" s="17" t="s">
        <v>294</v>
      </c>
      <c r="B714" s="17" t="s">
        <v>431</v>
      </c>
      <c r="C714" s="18"/>
      <c r="D714" s="19">
        <v>1</v>
      </c>
      <c r="E714" s="58"/>
      <c r="F714" s="20"/>
      <c r="G714" s="18"/>
      <c r="H714" s="25"/>
      <c r="I714" s="15">
        <v>714</v>
      </c>
      <c r="J714" s="15"/>
      <c r="K714" s="16"/>
      <c r="L714" s="59" t="s">
        <v>573</v>
      </c>
      <c r="M714">
        <v>1</v>
      </c>
    </row>
    <row r="715" spans="1:13">
      <c r="A715" s="17" t="s">
        <v>294</v>
      </c>
      <c r="B715" s="17" t="s">
        <v>171</v>
      </c>
      <c r="C715" s="18"/>
      <c r="D715" s="19">
        <v>1</v>
      </c>
      <c r="E715" s="58"/>
      <c r="F715" s="20"/>
      <c r="G715" s="18"/>
      <c r="H715" s="25"/>
      <c r="I715" s="15">
        <v>715</v>
      </c>
      <c r="J715" s="15"/>
      <c r="K715" s="16"/>
      <c r="L715" s="59" t="s">
        <v>573</v>
      </c>
      <c r="M715">
        <v>1</v>
      </c>
    </row>
    <row r="716" spans="1:13">
      <c r="A716" s="17" t="s">
        <v>294</v>
      </c>
      <c r="B716" s="17" t="s">
        <v>497</v>
      </c>
      <c r="C716" s="18"/>
      <c r="D716" s="19">
        <v>1</v>
      </c>
      <c r="E716" s="58"/>
      <c r="F716" s="20"/>
      <c r="G716" s="18"/>
      <c r="H716" s="25"/>
      <c r="I716" s="15">
        <v>716</v>
      </c>
      <c r="J716" s="15"/>
      <c r="K716" s="16"/>
      <c r="L716" s="59" t="s">
        <v>573</v>
      </c>
      <c r="M716">
        <v>1</v>
      </c>
    </row>
    <row r="717" spans="1:13">
      <c r="A717" s="17" t="s">
        <v>294</v>
      </c>
      <c r="B717" s="17" t="s">
        <v>498</v>
      </c>
      <c r="C717" s="18"/>
      <c r="D717" s="19">
        <v>1</v>
      </c>
      <c r="E717" s="58"/>
      <c r="F717" s="20"/>
      <c r="G717" s="18"/>
      <c r="H717" s="25"/>
      <c r="I717" s="15">
        <v>717</v>
      </c>
      <c r="J717" s="15"/>
      <c r="K717" s="16"/>
      <c r="L717" s="59" t="s">
        <v>573</v>
      </c>
      <c r="M717">
        <v>1</v>
      </c>
    </row>
    <row r="718" spans="1:13">
      <c r="A718" s="17" t="s">
        <v>185</v>
      </c>
      <c r="B718" s="17" t="s">
        <v>355</v>
      </c>
      <c r="C718" s="18"/>
      <c r="D718" s="19">
        <v>1</v>
      </c>
      <c r="E718" s="58"/>
      <c r="F718" s="20"/>
      <c r="G718" s="18"/>
      <c r="H718" s="25"/>
      <c r="I718" s="15">
        <v>718</v>
      </c>
      <c r="J718" s="15"/>
      <c r="K718" s="16"/>
      <c r="L718" s="59" t="s">
        <v>572</v>
      </c>
      <c r="M718">
        <v>1</v>
      </c>
    </row>
    <row r="719" spans="1:13">
      <c r="A719" s="17" t="s">
        <v>353</v>
      </c>
      <c r="B719" s="17" t="s">
        <v>185</v>
      </c>
      <c r="C719" s="18"/>
      <c r="D719" s="19">
        <v>1</v>
      </c>
      <c r="E719" s="58"/>
      <c r="F719" s="20"/>
      <c r="G719" s="18"/>
      <c r="H719" s="25"/>
      <c r="I719" s="15">
        <v>719</v>
      </c>
      <c r="J719" s="15"/>
      <c r="K719" s="16"/>
      <c r="L719" s="59" t="s">
        <v>573</v>
      </c>
      <c r="M719">
        <v>1</v>
      </c>
    </row>
    <row r="720" spans="1:13">
      <c r="A720" s="17" t="s">
        <v>354</v>
      </c>
      <c r="B720" s="17" t="s">
        <v>185</v>
      </c>
      <c r="C720" s="18"/>
      <c r="D720" s="19">
        <v>1</v>
      </c>
      <c r="E720" s="58"/>
      <c r="F720" s="20"/>
      <c r="G720" s="18"/>
      <c r="H720" s="25"/>
      <c r="I720" s="15">
        <v>720</v>
      </c>
      <c r="J720" s="15"/>
      <c r="K720" s="16"/>
      <c r="L720" s="59" t="s">
        <v>573</v>
      </c>
      <c r="M720">
        <v>1</v>
      </c>
    </row>
    <row r="721" spans="1:13">
      <c r="A721" s="17" t="s">
        <v>355</v>
      </c>
      <c r="B721" s="17" t="s">
        <v>185</v>
      </c>
      <c r="C721" s="18"/>
      <c r="D721" s="19">
        <v>1</v>
      </c>
      <c r="E721" s="58"/>
      <c r="F721" s="20"/>
      <c r="G721" s="18"/>
      <c r="H721" s="25"/>
      <c r="I721" s="15">
        <v>721</v>
      </c>
      <c r="J721" s="15"/>
      <c r="K721" s="16"/>
      <c r="L721" s="59" t="s">
        <v>573</v>
      </c>
      <c r="M721">
        <v>1</v>
      </c>
    </row>
    <row r="722" spans="1:13">
      <c r="A722" s="17" t="s">
        <v>185</v>
      </c>
      <c r="B722" s="17" t="s">
        <v>550</v>
      </c>
      <c r="C722" s="18"/>
      <c r="D722" s="19">
        <v>1</v>
      </c>
      <c r="E722" s="58"/>
      <c r="F722" s="20"/>
      <c r="G722" s="18"/>
      <c r="H722" s="25"/>
      <c r="I722" s="15">
        <v>722</v>
      </c>
      <c r="J722" s="15"/>
      <c r="K722" s="16"/>
      <c r="L722" s="59" t="s">
        <v>573</v>
      </c>
      <c r="M722">
        <v>1</v>
      </c>
    </row>
    <row r="723" spans="1:13">
      <c r="A723" s="17" t="s">
        <v>185</v>
      </c>
      <c r="B723" s="17" t="s">
        <v>373</v>
      </c>
      <c r="C723" s="18"/>
      <c r="D723" s="19">
        <v>1</v>
      </c>
      <c r="E723" s="58"/>
      <c r="F723" s="20"/>
      <c r="G723" s="18"/>
      <c r="H723" s="25"/>
      <c r="I723" s="15">
        <v>723</v>
      </c>
      <c r="J723" s="15"/>
      <c r="K723" s="16"/>
      <c r="L723" s="59" t="s">
        <v>573</v>
      </c>
      <c r="M723">
        <v>1</v>
      </c>
    </row>
    <row r="724" spans="1:13">
      <c r="A724" s="17" t="s">
        <v>185</v>
      </c>
      <c r="B724" s="17" t="s">
        <v>358</v>
      </c>
      <c r="C724" s="18"/>
      <c r="D724" s="19">
        <v>1</v>
      </c>
      <c r="E724" s="58"/>
      <c r="F724" s="20"/>
      <c r="G724" s="18"/>
      <c r="H724" s="25"/>
      <c r="I724" s="15">
        <v>724</v>
      </c>
      <c r="J724" s="15"/>
      <c r="K724" s="16"/>
      <c r="L724" s="59" t="s">
        <v>573</v>
      </c>
      <c r="M724">
        <v>1</v>
      </c>
    </row>
    <row r="725" spans="1:13">
      <c r="A725" s="17" t="s">
        <v>356</v>
      </c>
      <c r="B725" s="17" t="s">
        <v>185</v>
      </c>
      <c r="C725" s="18"/>
      <c r="D725" s="19">
        <v>1</v>
      </c>
      <c r="E725" s="58"/>
      <c r="F725" s="20"/>
      <c r="G725" s="18"/>
      <c r="H725" s="25"/>
      <c r="I725" s="15">
        <v>725</v>
      </c>
      <c r="J725" s="15"/>
      <c r="K725" s="16"/>
      <c r="L725" s="59" t="s">
        <v>573</v>
      </c>
      <c r="M725">
        <v>1</v>
      </c>
    </row>
    <row r="726" spans="1:13">
      <c r="A726" s="17" t="s">
        <v>357</v>
      </c>
      <c r="B726" s="17" t="s">
        <v>185</v>
      </c>
      <c r="C726" s="18"/>
      <c r="D726" s="19">
        <v>1</v>
      </c>
      <c r="E726" s="58"/>
      <c r="F726" s="20"/>
      <c r="G726" s="18"/>
      <c r="H726" s="25"/>
      <c r="I726" s="15">
        <v>726</v>
      </c>
      <c r="J726" s="15"/>
      <c r="K726" s="16"/>
      <c r="L726" s="59" t="s">
        <v>573</v>
      </c>
      <c r="M726">
        <v>1</v>
      </c>
    </row>
    <row r="727" spans="1:13">
      <c r="A727" s="17" t="s">
        <v>358</v>
      </c>
      <c r="B727" s="17" t="s">
        <v>185</v>
      </c>
      <c r="C727" s="18"/>
      <c r="D727" s="19">
        <v>1</v>
      </c>
      <c r="E727" s="58"/>
      <c r="F727" s="20"/>
      <c r="G727" s="18"/>
      <c r="H727" s="25"/>
      <c r="I727" s="15">
        <v>727</v>
      </c>
      <c r="J727" s="15"/>
      <c r="K727" s="16"/>
      <c r="L727" s="59" t="s">
        <v>573</v>
      </c>
      <c r="M727">
        <v>1</v>
      </c>
    </row>
    <row r="728" spans="1:13">
      <c r="A728" s="17" t="s">
        <v>359</v>
      </c>
      <c r="B728" s="17" t="s">
        <v>185</v>
      </c>
      <c r="C728" s="18"/>
      <c r="D728" s="19">
        <v>1</v>
      </c>
      <c r="E728" s="58"/>
      <c r="F728" s="20"/>
      <c r="G728" s="18"/>
      <c r="H728" s="25"/>
      <c r="I728" s="15">
        <v>728</v>
      </c>
      <c r="J728" s="15"/>
      <c r="K728" s="16"/>
      <c r="L728" s="59" t="s">
        <v>573</v>
      </c>
      <c r="M728">
        <v>1</v>
      </c>
    </row>
    <row r="729" spans="1:13">
      <c r="A729" s="17" t="s">
        <v>360</v>
      </c>
      <c r="B729" s="17" t="s">
        <v>356</v>
      </c>
      <c r="C729" s="18"/>
      <c r="D729" s="19">
        <v>5.5</v>
      </c>
      <c r="E729" s="58"/>
      <c r="F729" s="20"/>
      <c r="G729" s="18"/>
      <c r="H729" s="25"/>
      <c r="I729" s="15">
        <v>729</v>
      </c>
      <c r="J729" s="15"/>
      <c r="K729" s="16"/>
      <c r="L729" s="59" t="s">
        <v>572</v>
      </c>
      <c r="M729">
        <v>2</v>
      </c>
    </row>
    <row r="730" spans="1:13">
      <c r="A730" s="17" t="s">
        <v>360</v>
      </c>
      <c r="B730" s="17" t="s">
        <v>468</v>
      </c>
      <c r="C730" s="18"/>
      <c r="D730" s="19">
        <v>1</v>
      </c>
      <c r="E730" s="58"/>
      <c r="F730" s="20"/>
      <c r="G730" s="18"/>
      <c r="H730" s="25"/>
      <c r="I730" s="15">
        <v>730</v>
      </c>
      <c r="J730" s="15"/>
      <c r="K730" s="16"/>
      <c r="L730" s="59" t="s">
        <v>572</v>
      </c>
      <c r="M730">
        <v>1</v>
      </c>
    </row>
    <row r="731" spans="1:13">
      <c r="A731" s="17" t="s">
        <v>360</v>
      </c>
      <c r="B731" s="17" t="s">
        <v>497</v>
      </c>
      <c r="C731" s="18"/>
      <c r="D731" s="19">
        <v>1</v>
      </c>
      <c r="E731" s="58"/>
      <c r="F731" s="20"/>
      <c r="G731" s="18"/>
      <c r="H731" s="25"/>
      <c r="I731" s="15">
        <v>731</v>
      </c>
      <c r="J731" s="15"/>
      <c r="K731" s="16"/>
      <c r="L731" s="59" t="s">
        <v>573</v>
      </c>
      <c r="M731">
        <v>1</v>
      </c>
    </row>
    <row r="732" spans="1:13">
      <c r="A732" s="17" t="s">
        <v>359</v>
      </c>
      <c r="B732" s="17" t="s">
        <v>360</v>
      </c>
      <c r="C732" s="18"/>
      <c r="D732" s="19">
        <v>1</v>
      </c>
      <c r="E732" s="58"/>
      <c r="F732" s="20"/>
      <c r="G732" s="18"/>
      <c r="H732" s="25"/>
      <c r="I732" s="15">
        <v>732</v>
      </c>
      <c r="J732" s="15"/>
      <c r="K732" s="16"/>
      <c r="L732" s="59" t="s">
        <v>573</v>
      </c>
      <c r="M732">
        <v>1</v>
      </c>
    </row>
    <row r="733" spans="1:13">
      <c r="A733" s="17" t="s">
        <v>361</v>
      </c>
      <c r="B733" s="17" t="s">
        <v>362</v>
      </c>
      <c r="C733" s="18"/>
      <c r="D733" s="19">
        <v>5.5</v>
      </c>
      <c r="E733" s="58"/>
      <c r="F733" s="20"/>
      <c r="G733" s="18"/>
      <c r="H733" s="25"/>
      <c r="I733" s="15">
        <v>733</v>
      </c>
      <c r="J733" s="15"/>
      <c r="K733" s="16"/>
      <c r="L733" s="59" t="s">
        <v>572</v>
      </c>
      <c r="M733">
        <v>2</v>
      </c>
    </row>
    <row r="734" spans="1:13">
      <c r="A734" s="17" t="s">
        <v>362</v>
      </c>
      <c r="B734" s="17" t="s">
        <v>556</v>
      </c>
      <c r="C734" s="18"/>
      <c r="D734" s="19">
        <v>1</v>
      </c>
      <c r="E734" s="58"/>
      <c r="F734" s="20"/>
      <c r="G734" s="18"/>
      <c r="H734" s="25"/>
      <c r="I734" s="15">
        <v>734</v>
      </c>
      <c r="J734" s="15"/>
      <c r="K734" s="16"/>
      <c r="L734" s="59" t="s">
        <v>572</v>
      </c>
      <c r="M734">
        <v>1</v>
      </c>
    </row>
    <row r="735" spans="1:13">
      <c r="A735" s="17" t="s">
        <v>362</v>
      </c>
      <c r="B735" s="17" t="s">
        <v>361</v>
      </c>
      <c r="C735" s="18"/>
      <c r="D735" s="19">
        <v>1</v>
      </c>
      <c r="E735" s="58"/>
      <c r="F735" s="20"/>
      <c r="G735" s="18"/>
      <c r="H735" s="25"/>
      <c r="I735" s="15">
        <v>735</v>
      </c>
      <c r="J735" s="15"/>
      <c r="K735" s="16"/>
      <c r="L735" s="59" t="s">
        <v>573</v>
      </c>
      <c r="M735">
        <v>1</v>
      </c>
    </row>
    <row r="736" spans="1:13">
      <c r="A736" s="17" t="s">
        <v>362</v>
      </c>
      <c r="B736" s="17" t="s">
        <v>364</v>
      </c>
      <c r="C736" s="18"/>
      <c r="D736" s="19">
        <v>1</v>
      </c>
      <c r="E736" s="58"/>
      <c r="F736" s="20"/>
      <c r="G736" s="18"/>
      <c r="H736" s="25"/>
      <c r="I736" s="15">
        <v>736</v>
      </c>
      <c r="J736" s="15"/>
      <c r="K736" s="16"/>
      <c r="L736" s="59" t="s">
        <v>573</v>
      </c>
      <c r="M736">
        <v>1</v>
      </c>
    </row>
    <row r="737" spans="1:13">
      <c r="A737" s="17" t="s">
        <v>362</v>
      </c>
      <c r="B737" s="17" t="s">
        <v>363</v>
      </c>
      <c r="C737" s="18"/>
      <c r="D737" s="19">
        <v>1</v>
      </c>
      <c r="E737" s="58"/>
      <c r="F737" s="20"/>
      <c r="G737" s="18"/>
      <c r="H737" s="25"/>
      <c r="I737" s="15">
        <v>737</v>
      </c>
      <c r="J737" s="15"/>
      <c r="K737" s="16"/>
      <c r="L737" s="59" t="s">
        <v>573</v>
      </c>
      <c r="M737">
        <v>1</v>
      </c>
    </row>
    <row r="738" spans="1:13">
      <c r="A738" s="17" t="s">
        <v>362</v>
      </c>
      <c r="B738" s="17" t="s">
        <v>373</v>
      </c>
      <c r="C738" s="18"/>
      <c r="D738" s="19">
        <v>1</v>
      </c>
      <c r="E738" s="58"/>
      <c r="F738" s="20"/>
      <c r="G738" s="18"/>
      <c r="H738" s="25"/>
      <c r="I738" s="15">
        <v>738</v>
      </c>
      <c r="J738" s="15"/>
      <c r="K738" s="16"/>
      <c r="L738" s="59" t="s">
        <v>573</v>
      </c>
      <c r="M738">
        <v>1</v>
      </c>
    </row>
    <row r="739" spans="1:13">
      <c r="A739" s="17" t="s">
        <v>362</v>
      </c>
      <c r="B739" s="17" t="s">
        <v>372</v>
      </c>
      <c r="C739" s="18"/>
      <c r="D739" s="19">
        <v>1</v>
      </c>
      <c r="E739" s="58"/>
      <c r="F739" s="20"/>
      <c r="G739" s="18"/>
      <c r="H739" s="25"/>
      <c r="I739" s="15">
        <v>739</v>
      </c>
      <c r="J739" s="15"/>
      <c r="K739" s="16"/>
      <c r="L739" s="59" t="s">
        <v>573</v>
      </c>
      <c r="M739">
        <v>1</v>
      </c>
    </row>
    <row r="740" spans="1:13">
      <c r="A740" s="17" t="s">
        <v>363</v>
      </c>
      <c r="B740" s="17" t="s">
        <v>362</v>
      </c>
      <c r="C740" s="18"/>
      <c r="D740" s="19">
        <v>1</v>
      </c>
      <c r="E740" s="58"/>
      <c r="F740" s="20"/>
      <c r="G740" s="18"/>
      <c r="H740" s="25"/>
      <c r="I740" s="15">
        <v>740</v>
      </c>
      <c r="J740" s="15"/>
      <c r="K740" s="16"/>
      <c r="L740" s="59" t="s">
        <v>573</v>
      </c>
      <c r="M740">
        <v>1</v>
      </c>
    </row>
    <row r="741" spans="1:13">
      <c r="A741" s="17" t="s">
        <v>364</v>
      </c>
      <c r="B741" s="17" t="s">
        <v>362</v>
      </c>
      <c r="C741" s="18"/>
      <c r="D741" s="19">
        <v>1</v>
      </c>
      <c r="E741" s="58"/>
      <c r="F741" s="20"/>
      <c r="G741" s="18"/>
      <c r="H741" s="25"/>
      <c r="I741" s="15">
        <v>741</v>
      </c>
      <c r="J741" s="15"/>
      <c r="K741" s="16"/>
      <c r="L741" s="59" t="s">
        <v>573</v>
      </c>
      <c r="M741">
        <v>1</v>
      </c>
    </row>
    <row r="742" spans="1:13">
      <c r="A742" s="17" t="s">
        <v>354</v>
      </c>
      <c r="B742" s="17" t="s">
        <v>373</v>
      </c>
      <c r="C742" s="18"/>
      <c r="D742" s="19">
        <v>5.5</v>
      </c>
      <c r="E742" s="58"/>
      <c r="F742" s="20"/>
      <c r="G742" s="18"/>
      <c r="H742" s="25"/>
      <c r="I742" s="15">
        <v>742</v>
      </c>
      <c r="J742" s="15"/>
      <c r="K742" s="16"/>
      <c r="L742" s="59" t="s">
        <v>572</v>
      </c>
      <c r="M742">
        <v>2</v>
      </c>
    </row>
    <row r="743" spans="1:13">
      <c r="A743" s="17" t="s">
        <v>354</v>
      </c>
      <c r="B743" s="17" t="s">
        <v>359</v>
      </c>
      <c r="C743" s="18"/>
      <c r="D743" s="19">
        <v>1</v>
      </c>
      <c r="E743" s="58"/>
      <c r="F743" s="20"/>
      <c r="G743" s="18"/>
      <c r="H743" s="25"/>
      <c r="I743" s="15">
        <v>743</v>
      </c>
      <c r="J743" s="15"/>
      <c r="K743" s="16"/>
      <c r="L743" s="59" t="s">
        <v>573</v>
      </c>
      <c r="M743">
        <v>1</v>
      </c>
    </row>
    <row r="744" spans="1:13">
      <c r="A744" s="17" t="s">
        <v>354</v>
      </c>
      <c r="B744" s="17" t="s">
        <v>355</v>
      </c>
      <c r="C744" s="18"/>
      <c r="D744" s="19">
        <v>1</v>
      </c>
      <c r="E744" s="58"/>
      <c r="F744" s="20"/>
      <c r="G744" s="18"/>
      <c r="H744" s="25"/>
      <c r="I744" s="15">
        <v>744</v>
      </c>
      <c r="J744" s="15"/>
      <c r="K744" s="16"/>
      <c r="L744" s="59" t="s">
        <v>573</v>
      </c>
      <c r="M744">
        <v>1</v>
      </c>
    </row>
    <row r="745" spans="1:13">
      <c r="A745" s="17" t="s">
        <v>354</v>
      </c>
      <c r="B745" s="17" t="s">
        <v>365</v>
      </c>
      <c r="C745" s="18"/>
      <c r="D745" s="19">
        <v>1</v>
      </c>
      <c r="E745" s="58"/>
      <c r="F745" s="20"/>
      <c r="G745" s="18"/>
      <c r="H745" s="25"/>
      <c r="I745" s="15">
        <v>745</v>
      </c>
      <c r="J745" s="15"/>
      <c r="K745" s="16"/>
      <c r="L745" s="59" t="s">
        <v>573</v>
      </c>
      <c r="M745">
        <v>1</v>
      </c>
    </row>
    <row r="746" spans="1:13">
      <c r="A746" s="17" t="s">
        <v>354</v>
      </c>
      <c r="B746" s="17" t="s">
        <v>357</v>
      </c>
      <c r="C746" s="18"/>
      <c r="D746" s="19">
        <v>1</v>
      </c>
      <c r="E746" s="58"/>
      <c r="F746" s="20"/>
      <c r="G746" s="18"/>
      <c r="H746" s="25"/>
      <c r="I746" s="15">
        <v>746</v>
      </c>
      <c r="J746" s="15"/>
      <c r="K746" s="16"/>
      <c r="L746" s="59" t="s">
        <v>573</v>
      </c>
      <c r="M746">
        <v>1</v>
      </c>
    </row>
    <row r="747" spans="1:13">
      <c r="A747" s="17" t="s">
        <v>355</v>
      </c>
      <c r="B747" s="17" t="s">
        <v>354</v>
      </c>
      <c r="C747" s="18"/>
      <c r="D747" s="19">
        <v>1</v>
      </c>
      <c r="E747" s="58"/>
      <c r="F747" s="20"/>
      <c r="G747" s="18"/>
      <c r="H747" s="25"/>
      <c r="I747" s="15">
        <v>747</v>
      </c>
      <c r="J747" s="15"/>
      <c r="K747" s="16"/>
      <c r="L747" s="59" t="s">
        <v>573</v>
      </c>
      <c r="M747">
        <v>1</v>
      </c>
    </row>
    <row r="748" spans="1:13">
      <c r="A748" s="17" t="s">
        <v>357</v>
      </c>
      <c r="B748" s="17" t="s">
        <v>354</v>
      </c>
      <c r="C748" s="18"/>
      <c r="D748" s="19">
        <v>1</v>
      </c>
      <c r="E748" s="58"/>
      <c r="F748" s="20"/>
      <c r="G748" s="18"/>
      <c r="H748" s="25"/>
      <c r="I748" s="15">
        <v>748</v>
      </c>
      <c r="J748" s="15"/>
      <c r="K748" s="16"/>
      <c r="L748" s="59" t="s">
        <v>573</v>
      </c>
      <c r="M748">
        <v>1</v>
      </c>
    </row>
    <row r="749" spans="1:13">
      <c r="A749" s="17" t="s">
        <v>359</v>
      </c>
      <c r="B749" s="17" t="s">
        <v>354</v>
      </c>
      <c r="C749" s="18"/>
      <c r="D749" s="19">
        <v>1</v>
      </c>
      <c r="E749" s="58"/>
      <c r="F749" s="20"/>
      <c r="G749" s="18"/>
      <c r="H749" s="25"/>
      <c r="I749" s="15">
        <v>749</v>
      </c>
      <c r="J749" s="15"/>
      <c r="K749" s="16"/>
      <c r="L749" s="59" t="s">
        <v>573</v>
      </c>
      <c r="M749">
        <v>1</v>
      </c>
    </row>
    <row r="750" spans="1:13">
      <c r="A750" s="17" t="s">
        <v>365</v>
      </c>
      <c r="B750" s="17" t="s">
        <v>354</v>
      </c>
      <c r="C750" s="18"/>
      <c r="D750" s="19">
        <v>1</v>
      </c>
      <c r="E750" s="58"/>
      <c r="F750" s="20"/>
      <c r="G750" s="18"/>
      <c r="H750" s="25"/>
      <c r="I750" s="15">
        <v>750</v>
      </c>
      <c r="J750" s="15"/>
      <c r="K750" s="16"/>
      <c r="L750" s="59" t="s">
        <v>573</v>
      </c>
      <c r="M750">
        <v>1</v>
      </c>
    </row>
    <row r="751" spans="1:13">
      <c r="A751" s="17" t="s">
        <v>365</v>
      </c>
      <c r="B751" s="17" t="s">
        <v>549</v>
      </c>
      <c r="C751" s="18"/>
      <c r="D751" s="19">
        <v>1</v>
      </c>
      <c r="E751" s="58"/>
      <c r="F751" s="20"/>
      <c r="G751" s="18"/>
      <c r="H751" s="25"/>
      <c r="I751" s="15">
        <v>751</v>
      </c>
      <c r="J751" s="15"/>
      <c r="K751" s="16"/>
      <c r="L751" s="59" t="s">
        <v>573</v>
      </c>
      <c r="M751">
        <v>1</v>
      </c>
    </row>
    <row r="752" spans="1:13">
      <c r="A752" s="17" t="s">
        <v>365</v>
      </c>
      <c r="B752" s="17" t="s">
        <v>531</v>
      </c>
      <c r="C752" s="18"/>
      <c r="D752" s="19">
        <v>1</v>
      </c>
      <c r="E752" s="58"/>
      <c r="F752" s="20"/>
      <c r="G752" s="18"/>
      <c r="H752" s="25"/>
      <c r="I752" s="15">
        <v>752</v>
      </c>
      <c r="J752" s="15"/>
      <c r="K752" s="16"/>
      <c r="L752" s="59" t="s">
        <v>573</v>
      </c>
      <c r="M752">
        <v>1</v>
      </c>
    </row>
    <row r="753" spans="1:13">
      <c r="A753" s="17" t="s">
        <v>366</v>
      </c>
      <c r="B753" s="17" t="s">
        <v>367</v>
      </c>
      <c r="C753" s="18"/>
      <c r="D753" s="19">
        <v>1</v>
      </c>
      <c r="E753" s="58"/>
      <c r="F753" s="20"/>
      <c r="G753" s="18"/>
      <c r="H753" s="25"/>
      <c r="I753" s="15">
        <v>753</v>
      </c>
      <c r="J753" s="15"/>
      <c r="K753" s="16"/>
      <c r="L753" s="59" t="s">
        <v>573</v>
      </c>
      <c r="M753">
        <v>1</v>
      </c>
    </row>
    <row r="754" spans="1:13">
      <c r="A754" s="17" t="s">
        <v>366</v>
      </c>
      <c r="B754" s="17" t="s">
        <v>378</v>
      </c>
      <c r="C754" s="18"/>
      <c r="D754" s="19">
        <v>1</v>
      </c>
      <c r="E754" s="58"/>
      <c r="F754" s="20"/>
      <c r="G754" s="18"/>
      <c r="H754" s="25"/>
      <c r="I754" s="15">
        <v>754</v>
      </c>
      <c r="J754" s="15"/>
      <c r="K754" s="16"/>
      <c r="L754" s="59" t="s">
        <v>573</v>
      </c>
      <c r="M754">
        <v>1</v>
      </c>
    </row>
    <row r="755" spans="1:13">
      <c r="A755" s="17" t="s">
        <v>367</v>
      </c>
      <c r="B755" s="17" t="s">
        <v>366</v>
      </c>
      <c r="C755" s="18"/>
      <c r="D755" s="19">
        <v>1</v>
      </c>
      <c r="E755" s="58"/>
      <c r="F755" s="20"/>
      <c r="G755" s="18"/>
      <c r="H755" s="25"/>
      <c r="I755" s="15">
        <v>755</v>
      </c>
      <c r="J755" s="15"/>
      <c r="K755" s="16"/>
      <c r="L755" s="59" t="s">
        <v>573</v>
      </c>
      <c r="M755">
        <v>1</v>
      </c>
    </row>
    <row r="756" spans="1:13">
      <c r="A756" s="17" t="s">
        <v>368</v>
      </c>
      <c r="B756" s="17" t="s">
        <v>282</v>
      </c>
      <c r="C756" s="18"/>
      <c r="D756" s="19">
        <v>1</v>
      </c>
      <c r="E756" s="58"/>
      <c r="F756" s="20"/>
      <c r="G756" s="18"/>
      <c r="H756" s="25"/>
      <c r="I756" s="15">
        <v>756</v>
      </c>
      <c r="J756" s="15"/>
      <c r="K756" s="16"/>
      <c r="L756" s="59" t="s">
        <v>573</v>
      </c>
      <c r="M756">
        <v>1</v>
      </c>
    </row>
    <row r="757" spans="1:13">
      <c r="A757" s="17" t="s">
        <v>319</v>
      </c>
      <c r="B757" s="17" t="s">
        <v>369</v>
      </c>
      <c r="C757" s="18"/>
      <c r="D757" s="19">
        <v>1</v>
      </c>
      <c r="E757" s="58"/>
      <c r="F757" s="20"/>
      <c r="G757" s="18"/>
      <c r="H757" s="25"/>
      <c r="I757" s="15">
        <v>757</v>
      </c>
      <c r="J757" s="15"/>
      <c r="K757" s="16"/>
      <c r="L757" s="59" t="s">
        <v>573</v>
      </c>
      <c r="M757">
        <v>1</v>
      </c>
    </row>
    <row r="758" spans="1:13">
      <c r="A758" s="17" t="s">
        <v>319</v>
      </c>
      <c r="B758" s="17" t="s">
        <v>485</v>
      </c>
      <c r="C758" s="18"/>
      <c r="D758" s="19">
        <v>1</v>
      </c>
      <c r="E758" s="58"/>
      <c r="F758" s="20"/>
      <c r="G758" s="18"/>
      <c r="H758" s="25"/>
      <c r="I758" s="15">
        <v>758</v>
      </c>
      <c r="J758" s="15"/>
      <c r="K758" s="16"/>
      <c r="L758" s="59" t="s">
        <v>573</v>
      </c>
      <c r="M758">
        <v>1</v>
      </c>
    </row>
    <row r="759" spans="1:13">
      <c r="A759" s="17" t="s">
        <v>319</v>
      </c>
      <c r="B759" s="17" t="s">
        <v>529</v>
      </c>
      <c r="C759" s="18"/>
      <c r="D759" s="19">
        <v>1</v>
      </c>
      <c r="E759" s="58"/>
      <c r="F759" s="20"/>
      <c r="G759" s="18"/>
      <c r="H759" s="25"/>
      <c r="I759" s="15">
        <v>759</v>
      </c>
      <c r="J759" s="15"/>
      <c r="K759" s="16"/>
      <c r="L759" s="59" t="s">
        <v>573</v>
      </c>
      <c r="M759">
        <v>1</v>
      </c>
    </row>
    <row r="760" spans="1:13">
      <c r="A760" s="17" t="s">
        <v>369</v>
      </c>
      <c r="B760" s="17" t="s">
        <v>319</v>
      </c>
      <c r="C760" s="18"/>
      <c r="D760" s="19">
        <v>1</v>
      </c>
      <c r="E760" s="58"/>
      <c r="F760" s="20"/>
      <c r="G760" s="18"/>
      <c r="H760" s="25"/>
      <c r="I760" s="15">
        <v>760</v>
      </c>
      <c r="J760" s="15"/>
      <c r="K760" s="16"/>
      <c r="L760" s="59" t="s">
        <v>573</v>
      </c>
      <c r="M760">
        <v>1</v>
      </c>
    </row>
    <row r="761" spans="1:13">
      <c r="A761" s="17" t="s">
        <v>307</v>
      </c>
      <c r="B761" s="17" t="s">
        <v>306</v>
      </c>
      <c r="C761" s="18"/>
      <c r="D761" s="19">
        <v>5.5</v>
      </c>
      <c r="E761" s="58"/>
      <c r="F761" s="20"/>
      <c r="G761" s="18"/>
      <c r="H761" s="25"/>
      <c r="I761" s="15">
        <v>761</v>
      </c>
      <c r="J761" s="15"/>
      <c r="K761" s="16"/>
      <c r="L761" s="59" t="s">
        <v>572</v>
      </c>
      <c r="M761">
        <v>2</v>
      </c>
    </row>
    <row r="762" spans="1:13">
      <c r="A762" s="17" t="s">
        <v>304</v>
      </c>
      <c r="B762" s="17" t="s">
        <v>307</v>
      </c>
      <c r="C762" s="18"/>
      <c r="D762" s="19">
        <v>1</v>
      </c>
      <c r="E762" s="58"/>
      <c r="F762" s="20"/>
      <c r="G762" s="18"/>
      <c r="H762" s="25"/>
      <c r="I762" s="15">
        <v>762</v>
      </c>
      <c r="J762" s="15"/>
      <c r="K762" s="16"/>
      <c r="L762" s="59" t="s">
        <v>573</v>
      </c>
      <c r="M762">
        <v>1</v>
      </c>
    </row>
    <row r="763" spans="1:13">
      <c r="A763" s="17" t="s">
        <v>306</v>
      </c>
      <c r="B763" s="17" t="s">
        <v>307</v>
      </c>
      <c r="C763" s="18"/>
      <c r="D763" s="19">
        <v>1</v>
      </c>
      <c r="E763" s="58"/>
      <c r="F763" s="20"/>
      <c r="G763" s="18"/>
      <c r="H763" s="25"/>
      <c r="I763" s="15">
        <v>763</v>
      </c>
      <c r="J763" s="15"/>
      <c r="K763" s="16"/>
      <c r="L763" s="59" t="s">
        <v>573</v>
      </c>
      <c r="M763">
        <v>1</v>
      </c>
    </row>
    <row r="764" spans="1:13">
      <c r="A764" s="17" t="s">
        <v>307</v>
      </c>
      <c r="B764" s="17" t="s">
        <v>304</v>
      </c>
      <c r="C764" s="18"/>
      <c r="D764" s="19">
        <v>1</v>
      </c>
      <c r="E764" s="58"/>
      <c r="F764" s="20"/>
      <c r="G764" s="18"/>
      <c r="H764" s="25"/>
      <c r="I764" s="15">
        <v>764</v>
      </c>
      <c r="J764" s="15"/>
      <c r="K764" s="16"/>
      <c r="L764" s="59" t="s">
        <v>573</v>
      </c>
      <c r="M764">
        <v>1</v>
      </c>
    </row>
    <row r="765" spans="1:13">
      <c r="A765" s="17" t="s">
        <v>307</v>
      </c>
      <c r="B765" s="17" t="s">
        <v>308</v>
      </c>
      <c r="C765" s="18"/>
      <c r="D765" s="19">
        <v>1</v>
      </c>
      <c r="E765" s="58"/>
      <c r="F765" s="20"/>
      <c r="G765" s="18"/>
      <c r="H765" s="25"/>
      <c r="I765" s="15">
        <v>765</v>
      </c>
      <c r="J765" s="15"/>
      <c r="K765" s="16"/>
      <c r="L765" s="59" t="s">
        <v>573</v>
      </c>
      <c r="M765">
        <v>1</v>
      </c>
    </row>
    <row r="766" spans="1:13">
      <c r="A766" s="17" t="s">
        <v>370</v>
      </c>
      <c r="B766" s="17" t="s">
        <v>533</v>
      </c>
      <c r="C766" s="18"/>
      <c r="D766" s="19">
        <v>5.5</v>
      </c>
      <c r="E766" s="58"/>
      <c r="F766" s="20"/>
      <c r="G766" s="18"/>
      <c r="H766" s="25"/>
      <c r="I766" s="15">
        <v>766</v>
      </c>
      <c r="J766" s="15"/>
      <c r="K766" s="16"/>
      <c r="L766" s="59" t="s">
        <v>572</v>
      </c>
      <c r="M766">
        <v>2</v>
      </c>
    </row>
    <row r="767" spans="1:13">
      <c r="A767" s="17" t="s">
        <v>310</v>
      </c>
      <c r="B767" s="17" t="s">
        <v>371</v>
      </c>
      <c r="C767" s="18"/>
      <c r="D767" s="19">
        <v>1</v>
      </c>
      <c r="E767" s="58"/>
      <c r="F767" s="20"/>
      <c r="G767" s="18"/>
      <c r="H767" s="25"/>
      <c r="I767" s="15">
        <v>767</v>
      </c>
      <c r="J767" s="15"/>
      <c r="K767" s="16"/>
      <c r="L767" s="59" t="s">
        <v>573</v>
      </c>
      <c r="M767">
        <v>1</v>
      </c>
    </row>
    <row r="768" spans="1:13">
      <c r="A768" s="17" t="s">
        <v>371</v>
      </c>
      <c r="B768" s="17" t="s">
        <v>533</v>
      </c>
      <c r="C768" s="18"/>
      <c r="D768" s="19">
        <v>1</v>
      </c>
      <c r="E768" s="58"/>
      <c r="F768" s="20"/>
      <c r="G768" s="18"/>
      <c r="H768" s="25"/>
      <c r="I768" s="15">
        <v>768</v>
      </c>
      <c r="J768" s="15"/>
      <c r="K768" s="16"/>
      <c r="L768" s="59" t="s">
        <v>573</v>
      </c>
      <c r="M768">
        <v>1</v>
      </c>
    </row>
    <row r="769" spans="1:13">
      <c r="A769" s="17" t="s">
        <v>371</v>
      </c>
      <c r="B769" s="17" t="s">
        <v>310</v>
      </c>
      <c r="C769" s="18"/>
      <c r="D769" s="19">
        <v>1</v>
      </c>
      <c r="E769" s="58"/>
      <c r="F769" s="20"/>
      <c r="G769" s="18"/>
      <c r="H769" s="25"/>
      <c r="I769" s="15">
        <v>769</v>
      </c>
      <c r="J769" s="15"/>
      <c r="K769" s="16"/>
      <c r="L769" s="59" t="s">
        <v>573</v>
      </c>
      <c r="M769">
        <v>1</v>
      </c>
    </row>
    <row r="770" spans="1:13">
      <c r="A770" s="17" t="s">
        <v>372</v>
      </c>
      <c r="B770" s="17" t="s">
        <v>373</v>
      </c>
      <c r="C770" s="18"/>
      <c r="D770" s="19">
        <v>5.5</v>
      </c>
      <c r="E770" s="58"/>
      <c r="F770" s="20"/>
      <c r="G770" s="18"/>
      <c r="H770" s="25"/>
      <c r="I770" s="15">
        <v>770</v>
      </c>
      <c r="J770" s="15"/>
      <c r="K770" s="16"/>
      <c r="L770" s="59" t="s">
        <v>572</v>
      </c>
      <c r="M770">
        <v>2</v>
      </c>
    </row>
    <row r="771" spans="1:13">
      <c r="A771" s="17" t="s">
        <v>372</v>
      </c>
      <c r="B771" s="17" t="s">
        <v>463</v>
      </c>
      <c r="C771" s="18"/>
      <c r="D771" s="19">
        <v>1</v>
      </c>
      <c r="E771" s="58"/>
      <c r="F771" s="20"/>
      <c r="G771" s="18"/>
      <c r="H771" s="25"/>
      <c r="I771" s="15">
        <v>771</v>
      </c>
      <c r="J771" s="15"/>
      <c r="K771" s="16"/>
      <c r="L771" s="59" t="s">
        <v>573</v>
      </c>
      <c r="M771">
        <v>1</v>
      </c>
    </row>
    <row r="772" spans="1:13">
      <c r="A772" s="17" t="s">
        <v>350</v>
      </c>
      <c r="B772" s="17" t="s">
        <v>372</v>
      </c>
      <c r="C772" s="18"/>
      <c r="D772" s="19">
        <v>1</v>
      </c>
      <c r="E772" s="58"/>
      <c r="F772" s="20"/>
      <c r="G772" s="18"/>
      <c r="H772" s="25"/>
      <c r="I772" s="15">
        <v>772</v>
      </c>
      <c r="J772" s="15"/>
      <c r="K772" s="16"/>
      <c r="L772" s="59" t="s">
        <v>573</v>
      </c>
      <c r="M772">
        <v>1</v>
      </c>
    </row>
    <row r="773" spans="1:13">
      <c r="A773" s="17" t="s">
        <v>213</v>
      </c>
      <c r="B773" s="17" t="s">
        <v>372</v>
      </c>
      <c r="C773" s="18"/>
      <c r="D773" s="19">
        <v>1</v>
      </c>
      <c r="E773" s="58"/>
      <c r="F773" s="20"/>
      <c r="G773" s="18"/>
      <c r="H773" s="25"/>
      <c r="I773" s="15">
        <v>773</v>
      </c>
      <c r="J773" s="15"/>
      <c r="K773" s="16"/>
      <c r="L773" s="59" t="s">
        <v>573</v>
      </c>
      <c r="M773">
        <v>1</v>
      </c>
    </row>
    <row r="774" spans="1:13">
      <c r="A774" s="17" t="s">
        <v>373</v>
      </c>
      <c r="B774" s="17" t="s">
        <v>372</v>
      </c>
      <c r="C774" s="18"/>
      <c r="D774" s="19">
        <v>1</v>
      </c>
      <c r="E774" s="58"/>
      <c r="F774" s="20"/>
      <c r="G774" s="18"/>
      <c r="H774" s="25"/>
      <c r="I774" s="15">
        <v>774</v>
      </c>
      <c r="J774" s="15"/>
      <c r="K774" s="16"/>
      <c r="L774" s="59" t="s">
        <v>573</v>
      </c>
      <c r="M774">
        <v>1</v>
      </c>
    </row>
    <row r="775" spans="1:13">
      <c r="A775" s="17" t="s">
        <v>374</v>
      </c>
      <c r="B775" s="17" t="s">
        <v>376</v>
      </c>
      <c r="C775" s="18"/>
      <c r="D775" s="19">
        <v>5.5</v>
      </c>
      <c r="E775" s="58"/>
      <c r="F775" s="20"/>
      <c r="G775" s="18"/>
      <c r="H775" s="25"/>
      <c r="I775" s="15">
        <v>775</v>
      </c>
      <c r="J775" s="15"/>
      <c r="K775" s="16"/>
      <c r="L775" s="59" t="s">
        <v>572</v>
      </c>
      <c r="M775">
        <v>2</v>
      </c>
    </row>
    <row r="776" spans="1:13">
      <c r="A776" s="17" t="s">
        <v>374</v>
      </c>
      <c r="B776" s="17" t="s">
        <v>529</v>
      </c>
      <c r="C776" s="18"/>
      <c r="D776" s="19">
        <v>1</v>
      </c>
      <c r="E776" s="58"/>
      <c r="F776" s="20"/>
      <c r="G776" s="18"/>
      <c r="H776" s="25"/>
      <c r="I776" s="15">
        <v>776</v>
      </c>
      <c r="J776" s="15"/>
      <c r="K776" s="16"/>
      <c r="L776" s="59" t="s">
        <v>572</v>
      </c>
      <c r="M776">
        <v>1</v>
      </c>
    </row>
    <row r="777" spans="1:13">
      <c r="A777" s="17" t="s">
        <v>281</v>
      </c>
      <c r="B777" s="17" t="s">
        <v>374</v>
      </c>
      <c r="C777" s="18"/>
      <c r="D777" s="19">
        <v>1</v>
      </c>
      <c r="E777" s="58"/>
      <c r="F777" s="20"/>
      <c r="G777" s="18"/>
      <c r="H777" s="25"/>
      <c r="I777" s="15">
        <v>777</v>
      </c>
      <c r="J777" s="15"/>
      <c r="K777" s="16"/>
      <c r="L777" s="59" t="s">
        <v>573</v>
      </c>
      <c r="M777">
        <v>1</v>
      </c>
    </row>
    <row r="778" spans="1:13">
      <c r="A778" s="17" t="s">
        <v>374</v>
      </c>
      <c r="B778" s="17" t="s">
        <v>220</v>
      </c>
      <c r="C778" s="18"/>
      <c r="D778" s="19">
        <v>1</v>
      </c>
      <c r="E778" s="58"/>
      <c r="F778" s="20"/>
      <c r="G778" s="18"/>
      <c r="H778" s="25"/>
      <c r="I778" s="15">
        <v>778</v>
      </c>
      <c r="J778" s="15"/>
      <c r="K778" s="16"/>
      <c r="L778" s="59" t="s">
        <v>573</v>
      </c>
      <c r="M778">
        <v>1</v>
      </c>
    </row>
    <row r="779" spans="1:13">
      <c r="A779" s="17" t="s">
        <v>374</v>
      </c>
      <c r="B779" s="17" t="s">
        <v>281</v>
      </c>
      <c r="C779" s="18"/>
      <c r="D779" s="19">
        <v>1</v>
      </c>
      <c r="E779" s="58"/>
      <c r="F779" s="20"/>
      <c r="G779" s="18"/>
      <c r="H779" s="25"/>
      <c r="I779" s="15">
        <v>779</v>
      </c>
      <c r="J779" s="15"/>
      <c r="K779" s="16"/>
      <c r="L779" s="59" t="s">
        <v>573</v>
      </c>
      <c r="M779">
        <v>1</v>
      </c>
    </row>
    <row r="780" spans="1:13">
      <c r="A780" s="17" t="s">
        <v>374</v>
      </c>
      <c r="B780" s="17" t="s">
        <v>375</v>
      </c>
      <c r="C780" s="18"/>
      <c r="D780" s="19">
        <v>1</v>
      </c>
      <c r="E780" s="58"/>
      <c r="F780" s="20"/>
      <c r="G780" s="18"/>
      <c r="H780" s="25"/>
      <c r="I780" s="15">
        <v>780</v>
      </c>
      <c r="J780" s="15"/>
      <c r="K780" s="16"/>
      <c r="L780" s="59" t="s">
        <v>573</v>
      </c>
      <c r="M780">
        <v>1</v>
      </c>
    </row>
    <row r="781" spans="1:13">
      <c r="A781" s="17" t="s">
        <v>374</v>
      </c>
      <c r="B781" s="17" t="s">
        <v>252</v>
      </c>
      <c r="C781" s="18"/>
      <c r="D781" s="19">
        <v>1</v>
      </c>
      <c r="E781" s="58"/>
      <c r="F781" s="20"/>
      <c r="G781" s="18"/>
      <c r="H781" s="25"/>
      <c r="I781" s="15">
        <v>781</v>
      </c>
      <c r="J781" s="15"/>
      <c r="K781" s="16"/>
      <c r="L781" s="59" t="s">
        <v>573</v>
      </c>
      <c r="M781">
        <v>1</v>
      </c>
    </row>
    <row r="782" spans="1:13">
      <c r="A782" s="17" t="s">
        <v>220</v>
      </c>
      <c r="B782" s="17" t="s">
        <v>374</v>
      </c>
      <c r="C782" s="18"/>
      <c r="D782" s="19">
        <v>1</v>
      </c>
      <c r="E782" s="58"/>
      <c r="F782" s="20"/>
      <c r="G782" s="18"/>
      <c r="H782" s="25"/>
      <c r="I782" s="15">
        <v>782</v>
      </c>
      <c r="J782" s="15"/>
      <c r="K782" s="16"/>
      <c r="L782" s="59" t="s">
        <v>573</v>
      </c>
      <c r="M782">
        <v>1</v>
      </c>
    </row>
    <row r="783" spans="1:13">
      <c r="A783" s="17" t="s">
        <v>256</v>
      </c>
      <c r="B783" s="17" t="s">
        <v>374</v>
      </c>
      <c r="C783" s="18"/>
      <c r="D783" s="19">
        <v>1</v>
      </c>
      <c r="E783" s="58"/>
      <c r="F783" s="20"/>
      <c r="G783" s="18"/>
      <c r="H783" s="25"/>
      <c r="I783" s="15">
        <v>783</v>
      </c>
      <c r="J783" s="15"/>
      <c r="K783" s="16"/>
      <c r="L783" s="59" t="s">
        <v>573</v>
      </c>
      <c r="M783">
        <v>1</v>
      </c>
    </row>
    <row r="784" spans="1:13">
      <c r="A784" s="17" t="s">
        <v>375</v>
      </c>
      <c r="B784" s="17" t="s">
        <v>374</v>
      </c>
      <c r="C784" s="18"/>
      <c r="D784" s="19">
        <v>1</v>
      </c>
      <c r="E784" s="58"/>
      <c r="F784" s="20"/>
      <c r="G784" s="18"/>
      <c r="H784" s="25"/>
      <c r="I784" s="15">
        <v>784</v>
      </c>
      <c r="J784" s="15"/>
      <c r="K784" s="16"/>
      <c r="L784" s="59" t="s">
        <v>573</v>
      </c>
      <c r="M784">
        <v>1</v>
      </c>
    </row>
    <row r="785" spans="1:13">
      <c r="A785" s="17" t="s">
        <v>376</v>
      </c>
      <c r="B785" s="17" t="s">
        <v>374</v>
      </c>
      <c r="C785" s="18"/>
      <c r="D785" s="19">
        <v>1</v>
      </c>
      <c r="E785" s="58"/>
      <c r="F785" s="20"/>
      <c r="G785" s="18"/>
      <c r="H785" s="25"/>
      <c r="I785" s="15">
        <v>785</v>
      </c>
      <c r="J785" s="15"/>
      <c r="K785" s="16"/>
      <c r="L785" s="59" t="s">
        <v>573</v>
      </c>
      <c r="M785">
        <v>1</v>
      </c>
    </row>
    <row r="786" spans="1:13">
      <c r="A786" s="17" t="s">
        <v>281</v>
      </c>
      <c r="B786" s="17" t="s">
        <v>529</v>
      </c>
      <c r="C786" s="18"/>
      <c r="D786" s="19">
        <v>1</v>
      </c>
      <c r="E786" s="58"/>
      <c r="F786" s="20"/>
      <c r="G786" s="18"/>
      <c r="H786" s="25"/>
      <c r="I786" s="15">
        <v>786</v>
      </c>
      <c r="J786" s="15"/>
      <c r="K786" s="16"/>
      <c r="L786" s="59" t="s">
        <v>572</v>
      </c>
      <c r="M786">
        <v>1</v>
      </c>
    </row>
    <row r="787" spans="1:13">
      <c r="A787" s="17" t="s">
        <v>281</v>
      </c>
      <c r="B787" s="17" t="s">
        <v>220</v>
      </c>
      <c r="C787" s="18"/>
      <c r="D787" s="19">
        <v>1</v>
      </c>
      <c r="E787" s="58"/>
      <c r="F787" s="20"/>
      <c r="G787" s="18"/>
      <c r="H787" s="25"/>
      <c r="I787" s="15">
        <v>787</v>
      </c>
      <c r="J787" s="15"/>
      <c r="K787" s="16"/>
      <c r="L787" s="59" t="s">
        <v>573</v>
      </c>
      <c r="M787">
        <v>1</v>
      </c>
    </row>
    <row r="788" spans="1:13">
      <c r="A788" s="17" t="s">
        <v>281</v>
      </c>
      <c r="B788" s="17" t="s">
        <v>376</v>
      </c>
      <c r="C788" s="18"/>
      <c r="D788" s="19">
        <v>1</v>
      </c>
      <c r="E788" s="58"/>
      <c r="F788" s="20"/>
      <c r="G788" s="18"/>
      <c r="H788" s="25"/>
      <c r="I788" s="15">
        <v>788</v>
      </c>
      <c r="J788" s="15"/>
      <c r="K788" s="16"/>
      <c r="L788" s="59" t="s">
        <v>573</v>
      </c>
      <c r="M788">
        <v>1</v>
      </c>
    </row>
    <row r="789" spans="1:13">
      <c r="A789" s="17" t="s">
        <v>281</v>
      </c>
      <c r="B789" s="17" t="s">
        <v>267</v>
      </c>
      <c r="C789" s="18"/>
      <c r="D789" s="19">
        <v>1</v>
      </c>
      <c r="E789" s="58"/>
      <c r="F789" s="20"/>
      <c r="G789" s="18"/>
      <c r="H789" s="25"/>
      <c r="I789" s="15">
        <v>789</v>
      </c>
      <c r="J789" s="15"/>
      <c r="K789" s="16"/>
      <c r="L789" s="59" t="s">
        <v>573</v>
      </c>
      <c r="M789">
        <v>1</v>
      </c>
    </row>
    <row r="790" spans="1:13">
      <c r="A790" s="17" t="s">
        <v>376</v>
      </c>
      <c r="B790" s="17" t="s">
        <v>281</v>
      </c>
      <c r="C790" s="18"/>
      <c r="D790" s="19">
        <v>1</v>
      </c>
      <c r="E790" s="58"/>
      <c r="F790" s="20"/>
      <c r="G790" s="18"/>
      <c r="H790" s="25"/>
      <c r="I790" s="15">
        <v>790</v>
      </c>
      <c r="J790" s="15"/>
      <c r="K790" s="16"/>
      <c r="L790" s="59" t="s">
        <v>573</v>
      </c>
      <c r="M790">
        <v>1</v>
      </c>
    </row>
    <row r="791" spans="1:13">
      <c r="A791" s="17" t="s">
        <v>375</v>
      </c>
      <c r="B791" s="17" t="s">
        <v>376</v>
      </c>
      <c r="C791" s="18"/>
      <c r="D791" s="19">
        <v>1</v>
      </c>
      <c r="E791" s="58"/>
      <c r="F791" s="20"/>
      <c r="G791" s="18"/>
      <c r="H791" s="25"/>
      <c r="I791" s="15">
        <v>791</v>
      </c>
      <c r="J791" s="15"/>
      <c r="K791" s="16"/>
      <c r="L791" s="59" t="s">
        <v>573</v>
      </c>
      <c r="M791">
        <v>1</v>
      </c>
    </row>
    <row r="792" spans="1:13">
      <c r="A792" s="17" t="s">
        <v>376</v>
      </c>
      <c r="B792" s="17" t="s">
        <v>375</v>
      </c>
      <c r="C792" s="18"/>
      <c r="D792" s="19">
        <v>1</v>
      </c>
      <c r="E792" s="58"/>
      <c r="F792" s="20"/>
      <c r="G792" s="18"/>
      <c r="H792" s="25"/>
      <c r="I792" s="15">
        <v>792</v>
      </c>
      <c r="J792" s="15"/>
      <c r="K792" s="16"/>
      <c r="L792" s="59" t="s">
        <v>573</v>
      </c>
      <c r="M792">
        <v>1</v>
      </c>
    </row>
    <row r="793" spans="1:13">
      <c r="A793" s="17" t="s">
        <v>377</v>
      </c>
      <c r="B793" s="17" t="s">
        <v>346</v>
      </c>
      <c r="C793" s="18"/>
      <c r="D793" s="19">
        <v>1</v>
      </c>
      <c r="E793" s="58"/>
      <c r="F793" s="20"/>
      <c r="G793" s="18"/>
      <c r="H793" s="25"/>
      <c r="I793" s="15">
        <v>793</v>
      </c>
      <c r="J793" s="15"/>
      <c r="K793" s="16"/>
      <c r="L793" s="59" t="s">
        <v>573</v>
      </c>
      <c r="M793">
        <v>1</v>
      </c>
    </row>
    <row r="794" spans="1:13">
      <c r="A794" s="17" t="s">
        <v>378</v>
      </c>
      <c r="B794" s="17" t="s">
        <v>417</v>
      </c>
      <c r="C794" s="18"/>
      <c r="D794" s="19">
        <v>1</v>
      </c>
      <c r="E794" s="58"/>
      <c r="F794" s="20"/>
      <c r="G794" s="18"/>
      <c r="H794" s="25"/>
      <c r="I794" s="15">
        <v>794</v>
      </c>
      <c r="J794" s="15"/>
      <c r="K794" s="16"/>
      <c r="L794" s="59" t="s">
        <v>573</v>
      </c>
      <c r="M794">
        <v>1</v>
      </c>
    </row>
    <row r="795" spans="1:13">
      <c r="A795" s="17" t="s">
        <v>379</v>
      </c>
      <c r="B795" s="17" t="s">
        <v>413</v>
      </c>
      <c r="C795" s="18"/>
      <c r="D795" s="19">
        <v>1</v>
      </c>
      <c r="E795" s="58"/>
      <c r="F795" s="20"/>
      <c r="G795" s="18"/>
      <c r="H795" s="25"/>
      <c r="I795" s="15">
        <v>795</v>
      </c>
      <c r="J795" s="15"/>
      <c r="K795" s="16"/>
      <c r="L795" s="59" t="s">
        <v>573</v>
      </c>
      <c r="M795">
        <v>1</v>
      </c>
    </row>
    <row r="796" spans="1:13">
      <c r="A796" s="17" t="s">
        <v>380</v>
      </c>
      <c r="B796" s="17" t="s">
        <v>556</v>
      </c>
      <c r="C796" s="18"/>
      <c r="D796" s="19">
        <v>1</v>
      </c>
      <c r="E796" s="58"/>
      <c r="F796" s="20"/>
      <c r="G796" s="18"/>
      <c r="H796" s="25"/>
      <c r="I796" s="15">
        <v>796</v>
      </c>
      <c r="J796" s="15"/>
      <c r="K796" s="16"/>
      <c r="L796" s="59" t="s">
        <v>572</v>
      </c>
      <c r="M796">
        <v>1</v>
      </c>
    </row>
    <row r="797" spans="1:13">
      <c r="A797" s="17" t="s">
        <v>381</v>
      </c>
      <c r="B797" s="17" t="s">
        <v>380</v>
      </c>
      <c r="C797" s="18"/>
      <c r="D797" s="19">
        <v>1</v>
      </c>
      <c r="E797" s="58"/>
      <c r="F797" s="20"/>
      <c r="G797" s="18"/>
      <c r="H797" s="25"/>
      <c r="I797" s="15">
        <v>797</v>
      </c>
      <c r="J797" s="15"/>
      <c r="K797" s="16"/>
      <c r="L797" s="59" t="s">
        <v>573</v>
      </c>
      <c r="M797">
        <v>1</v>
      </c>
    </row>
    <row r="798" spans="1:13">
      <c r="A798" s="17" t="s">
        <v>192</v>
      </c>
      <c r="B798" s="17" t="s">
        <v>382</v>
      </c>
      <c r="C798" s="18"/>
      <c r="D798" s="19">
        <v>1</v>
      </c>
      <c r="E798" s="58"/>
      <c r="F798" s="20"/>
      <c r="G798" s="18"/>
      <c r="H798" s="25"/>
      <c r="I798" s="15">
        <v>798</v>
      </c>
      <c r="J798" s="15"/>
      <c r="K798" s="16"/>
      <c r="L798" s="59" t="s">
        <v>573</v>
      </c>
      <c r="M798">
        <v>1</v>
      </c>
    </row>
    <row r="799" spans="1:13">
      <c r="A799" s="17" t="s">
        <v>382</v>
      </c>
      <c r="B799" s="17" t="s">
        <v>192</v>
      </c>
      <c r="C799" s="18"/>
      <c r="D799" s="19">
        <v>1</v>
      </c>
      <c r="E799" s="58"/>
      <c r="F799" s="20"/>
      <c r="G799" s="18"/>
      <c r="H799" s="25"/>
      <c r="I799" s="15">
        <v>799</v>
      </c>
      <c r="J799" s="15"/>
      <c r="K799" s="16"/>
      <c r="L799" s="59" t="s">
        <v>573</v>
      </c>
      <c r="M799">
        <v>1</v>
      </c>
    </row>
    <row r="800" spans="1:13">
      <c r="A800" s="17" t="s">
        <v>256</v>
      </c>
      <c r="B800" s="17" t="s">
        <v>383</v>
      </c>
      <c r="C800" s="18"/>
      <c r="D800" s="19">
        <v>1</v>
      </c>
      <c r="E800" s="58"/>
      <c r="F800" s="20"/>
      <c r="G800" s="18"/>
      <c r="H800" s="25"/>
      <c r="I800" s="15">
        <v>800</v>
      </c>
      <c r="J800" s="15"/>
      <c r="K800" s="16"/>
      <c r="L800" s="59" t="s">
        <v>573</v>
      </c>
      <c r="M800">
        <v>1</v>
      </c>
    </row>
    <row r="801" spans="1:13">
      <c r="A801" s="17" t="s">
        <v>383</v>
      </c>
      <c r="B801" s="17" t="s">
        <v>282</v>
      </c>
      <c r="C801" s="18"/>
      <c r="D801" s="19">
        <v>1</v>
      </c>
      <c r="E801" s="58"/>
      <c r="F801" s="20"/>
      <c r="G801" s="18"/>
      <c r="H801" s="25"/>
      <c r="I801" s="15">
        <v>801</v>
      </c>
      <c r="J801" s="15"/>
      <c r="K801" s="16"/>
      <c r="L801" s="59" t="s">
        <v>573</v>
      </c>
      <c r="M801">
        <v>1</v>
      </c>
    </row>
    <row r="802" spans="1:13">
      <c r="A802" s="17" t="s">
        <v>308</v>
      </c>
      <c r="B802" s="17" t="s">
        <v>306</v>
      </c>
      <c r="C802" s="18"/>
      <c r="D802" s="19">
        <v>5.5</v>
      </c>
      <c r="E802" s="58"/>
      <c r="F802" s="20"/>
      <c r="G802" s="18"/>
      <c r="H802" s="25"/>
      <c r="I802" s="15">
        <v>802</v>
      </c>
      <c r="J802" s="15"/>
      <c r="K802" s="16"/>
      <c r="L802" s="59" t="s">
        <v>572</v>
      </c>
      <c r="M802">
        <v>2</v>
      </c>
    </row>
    <row r="803" spans="1:13">
      <c r="A803" s="17" t="s">
        <v>304</v>
      </c>
      <c r="B803" s="17" t="s">
        <v>306</v>
      </c>
      <c r="C803" s="18"/>
      <c r="D803" s="19">
        <v>1</v>
      </c>
      <c r="E803" s="58"/>
      <c r="F803" s="20"/>
      <c r="G803" s="18"/>
      <c r="H803" s="25"/>
      <c r="I803" s="15">
        <v>803</v>
      </c>
      <c r="J803" s="15"/>
      <c r="K803" s="16"/>
      <c r="L803" s="59" t="s">
        <v>573</v>
      </c>
      <c r="M803">
        <v>1</v>
      </c>
    </row>
    <row r="804" spans="1:13">
      <c r="A804" s="17" t="s">
        <v>306</v>
      </c>
      <c r="B804" s="17" t="s">
        <v>304</v>
      </c>
      <c r="C804" s="18"/>
      <c r="D804" s="19">
        <v>1</v>
      </c>
      <c r="E804" s="58"/>
      <c r="F804" s="20"/>
      <c r="G804" s="18"/>
      <c r="H804" s="25"/>
      <c r="I804" s="15">
        <v>804</v>
      </c>
      <c r="J804" s="15"/>
      <c r="K804" s="16"/>
      <c r="L804" s="59" t="s">
        <v>573</v>
      </c>
      <c r="M804">
        <v>1</v>
      </c>
    </row>
    <row r="805" spans="1:13">
      <c r="A805" s="17" t="s">
        <v>306</v>
      </c>
      <c r="B805" s="17" t="s">
        <v>308</v>
      </c>
      <c r="C805" s="18"/>
      <c r="D805" s="19">
        <v>1</v>
      </c>
      <c r="E805" s="58"/>
      <c r="F805" s="20"/>
      <c r="G805" s="18"/>
      <c r="H805" s="25"/>
      <c r="I805" s="15">
        <v>805</v>
      </c>
      <c r="J805" s="15"/>
      <c r="K805" s="16"/>
      <c r="L805" s="59" t="s">
        <v>573</v>
      </c>
      <c r="M805">
        <v>1</v>
      </c>
    </row>
    <row r="806" spans="1:13">
      <c r="A806" s="17" t="s">
        <v>308</v>
      </c>
      <c r="B806" s="17" t="s">
        <v>358</v>
      </c>
      <c r="C806" s="18"/>
      <c r="D806" s="19">
        <v>1</v>
      </c>
      <c r="E806" s="58"/>
      <c r="F806" s="20"/>
      <c r="G806" s="18"/>
      <c r="H806" s="25"/>
      <c r="I806" s="15">
        <v>806</v>
      </c>
      <c r="J806" s="15"/>
      <c r="K806" s="16"/>
      <c r="L806" s="59" t="s">
        <v>573</v>
      </c>
      <c r="M806">
        <v>1</v>
      </c>
    </row>
    <row r="807" spans="1:13">
      <c r="A807" s="17" t="s">
        <v>308</v>
      </c>
      <c r="B807" s="17" t="s">
        <v>531</v>
      </c>
      <c r="C807" s="18"/>
      <c r="D807" s="19">
        <v>1</v>
      </c>
      <c r="E807" s="58"/>
      <c r="F807" s="20"/>
      <c r="G807" s="18"/>
      <c r="H807" s="25"/>
      <c r="I807" s="15">
        <v>807</v>
      </c>
      <c r="J807" s="15"/>
      <c r="K807" s="16"/>
      <c r="L807" s="59" t="s">
        <v>573</v>
      </c>
      <c r="M807">
        <v>1</v>
      </c>
    </row>
    <row r="808" spans="1:13">
      <c r="A808" s="17" t="s">
        <v>384</v>
      </c>
      <c r="B808" s="17" t="s">
        <v>385</v>
      </c>
      <c r="C808" s="18"/>
      <c r="D808" s="19">
        <v>10</v>
      </c>
      <c r="E808" s="58"/>
      <c r="F808" s="20"/>
      <c r="G808" s="18"/>
      <c r="H808" s="25"/>
      <c r="I808" s="15">
        <v>808</v>
      </c>
      <c r="J808" s="15"/>
      <c r="K808" s="16"/>
      <c r="L808" s="59" t="s">
        <v>572</v>
      </c>
      <c r="M808">
        <v>3</v>
      </c>
    </row>
    <row r="809" spans="1:13">
      <c r="A809" s="17" t="s">
        <v>385</v>
      </c>
      <c r="B809" s="17" t="s">
        <v>384</v>
      </c>
      <c r="C809" s="18"/>
      <c r="D809" s="19">
        <v>5.5</v>
      </c>
      <c r="E809" s="58"/>
      <c r="F809" s="20"/>
      <c r="G809" s="18"/>
      <c r="H809" s="25"/>
      <c r="I809" s="15">
        <v>809</v>
      </c>
      <c r="J809" s="15"/>
      <c r="K809" s="16"/>
      <c r="L809" s="59" t="s">
        <v>572</v>
      </c>
      <c r="M809">
        <v>2</v>
      </c>
    </row>
    <row r="810" spans="1:13">
      <c r="A810" s="17" t="s">
        <v>385</v>
      </c>
      <c r="B810" s="17" t="s">
        <v>386</v>
      </c>
      <c r="C810" s="18"/>
      <c r="D810" s="19">
        <v>1</v>
      </c>
      <c r="E810" s="58"/>
      <c r="F810" s="20"/>
      <c r="G810" s="18"/>
      <c r="H810" s="25"/>
      <c r="I810" s="15">
        <v>810</v>
      </c>
      <c r="J810" s="15"/>
      <c r="K810" s="16"/>
      <c r="L810" s="59" t="s">
        <v>573</v>
      </c>
      <c r="M810">
        <v>1</v>
      </c>
    </row>
    <row r="811" spans="1:13">
      <c r="A811" s="17" t="s">
        <v>386</v>
      </c>
      <c r="B811" s="17" t="s">
        <v>385</v>
      </c>
      <c r="C811" s="18"/>
      <c r="D811" s="19">
        <v>1</v>
      </c>
      <c r="E811" s="58"/>
      <c r="F811" s="20"/>
      <c r="G811" s="18"/>
      <c r="H811" s="25"/>
      <c r="I811" s="15">
        <v>811</v>
      </c>
      <c r="J811" s="15"/>
      <c r="K811" s="16"/>
      <c r="L811" s="59" t="s">
        <v>573</v>
      </c>
      <c r="M811">
        <v>1</v>
      </c>
    </row>
    <row r="812" spans="1:13">
      <c r="A812" s="17" t="s">
        <v>384</v>
      </c>
      <c r="B812" s="17" t="s">
        <v>386</v>
      </c>
      <c r="C812" s="18"/>
      <c r="D812" s="19">
        <v>5.5</v>
      </c>
      <c r="E812" s="58"/>
      <c r="F812" s="20"/>
      <c r="G812" s="18"/>
      <c r="H812" s="25"/>
      <c r="I812" s="15">
        <v>812</v>
      </c>
      <c r="J812" s="15"/>
      <c r="K812" s="16"/>
      <c r="L812" s="59" t="s">
        <v>572</v>
      </c>
      <c r="M812">
        <v>2</v>
      </c>
    </row>
    <row r="813" spans="1:13">
      <c r="A813" s="17" t="s">
        <v>384</v>
      </c>
      <c r="B813" s="17" t="s">
        <v>531</v>
      </c>
      <c r="C813" s="18"/>
      <c r="D813" s="19">
        <v>1</v>
      </c>
      <c r="E813" s="58"/>
      <c r="F813" s="20"/>
      <c r="G813" s="18"/>
      <c r="H813" s="25"/>
      <c r="I813" s="15">
        <v>813</v>
      </c>
      <c r="J813" s="15"/>
      <c r="K813" s="16"/>
      <c r="L813" s="59" t="s">
        <v>573</v>
      </c>
      <c r="M813">
        <v>1</v>
      </c>
    </row>
    <row r="814" spans="1:13">
      <c r="A814" s="17" t="s">
        <v>386</v>
      </c>
      <c r="B814" s="17" t="s">
        <v>384</v>
      </c>
      <c r="C814" s="18"/>
      <c r="D814" s="19">
        <v>1</v>
      </c>
      <c r="E814" s="58"/>
      <c r="F814" s="20"/>
      <c r="G814" s="18"/>
      <c r="H814" s="25"/>
      <c r="I814" s="15">
        <v>814</v>
      </c>
      <c r="J814" s="15"/>
      <c r="K814" s="16"/>
      <c r="L814" s="59" t="s">
        <v>573</v>
      </c>
      <c r="M814">
        <v>1</v>
      </c>
    </row>
    <row r="815" spans="1:13">
      <c r="A815" s="17" t="s">
        <v>387</v>
      </c>
      <c r="B815" s="17" t="s">
        <v>389</v>
      </c>
      <c r="C815" s="18"/>
      <c r="D815" s="19">
        <v>1</v>
      </c>
      <c r="E815" s="58"/>
      <c r="F815" s="20"/>
      <c r="G815" s="18"/>
      <c r="H815" s="25"/>
      <c r="I815" s="15">
        <v>815</v>
      </c>
      <c r="J815" s="15"/>
      <c r="K815" s="16"/>
      <c r="L815" s="59" t="s">
        <v>573</v>
      </c>
      <c r="M815">
        <v>1</v>
      </c>
    </row>
    <row r="816" spans="1:13">
      <c r="A816" s="17" t="s">
        <v>388</v>
      </c>
      <c r="B816" s="17" t="s">
        <v>389</v>
      </c>
      <c r="C816" s="18"/>
      <c r="D816" s="19">
        <v>1</v>
      </c>
      <c r="E816" s="58"/>
      <c r="F816" s="20"/>
      <c r="G816" s="18"/>
      <c r="H816" s="25"/>
      <c r="I816" s="15">
        <v>816</v>
      </c>
      <c r="J816" s="15"/>
      <c r="K816" s="16"/>
      <c r="L816" s="59" t="s">
        <v>573</v>
      </c>
      <c r="M816">
        <v>1</v>
      </c>
    </row>
    <row r="817" spans="1:13">
      <c r="A817" s="17" t="s">
        <v>389</v>
      </c>
      <c r="B817" s="17" t="s">
        <v>494</v>
      </c>
      <c r="C817" s="18"/>
      <c r="D817" s="19">
        <v>1</v>
      </c>
      <c r="E817" s="58"/>
      <c r="F817" s="20"/>
      <c r="G817" s="18"/>
      <c r="H817" s="25"/>
      <c r="I817" s="15">
        <v>817</v>
      </c>
      <c r="J817" s="15"/>
      <c r="K817" s="16"/>
      <c r="L817" s="59" t="s">
        <v>573</v>
      </c>
      <c r="M817">
        <v>1</v>
      </c>
    </row>
    <row r="818" spans="1:13">
      <c r="A818" s="17" t="s">
        <v>389</v>
      </c>
      <c r="B818" s="17" t="s">
        <v>556</v>
      </c>
      <c r="C818" s="18"/>
      <c r="D818" s="19">
        <v>1</v>
      </c>
      <c r="E818" s="58"/>
      <c r="F818" s="20"/>
      <c r="G818" s="18"/>
      <c r="H818" s="25"/>
      <c r="I818" s="15">
        <v>818</v>
      </c>
      <c r="J818" s="15"/>
      <c r="K818" s="16"/>
      <c r="L818" s="59" t="s">
        <v>573</v>
      </c>
      <c r="M818">
        <v>1</v>
      </c>
    </row>
    <row r="819" spans="1:13">
      <c r="A819" s="17" t="s">
        <v>389</v>
      </c>
      <c r="B819" s="17" t="s">
        <v>391</v>
      </c>
      <c r="C819" s="18"/>
      <c r="D819" s="19">
        <v>1</v>
      </c>
      <c r="E819" s="58"/>
      <c r="F819" s="20"/>
      <c r="G819" s="18"/>
      <c r="H819" s="25"/>
      <c r="I819" s="15">
        <v>819</v>
      </c>
      <c r="J819" s="15"/>
      <c r="K819" s="16"/>
      <c r="L819" s="59" t="s">
        <v>573</v>
      </c>
      <c r="M819">
        <v>1</v>
      </c>
    </row>
    <row r="820" spans="1:13">
      <c r="A820" s="17" t="s">
        <v>389</v>
      </c>
      <c r="B820" s="17" t="s">
        <v>390</v>
      </c>
      <c r="C820" s="18"/>
      <c r="D820" s="19">
        <v>1</v>
      </c>
      <c r="E820" s="58"/>
      <c r="F820" s="20"/>
      <c r="G820" s="18"/>
      <c r="H820" s="25"/>
      <c r="I820" s="15">
        <v>820</v>
      </c>
      <c r="J820" s="15"/>
      <c r="K820" s="16"/>
      <c r="L820" s="59" t="s">
        <v>573</v>
      </c>
      <c r="M820">
        <v>1</v>
      </c>
    </row>
    <row r="821" spans="1:13">
      <c r="A821" s="17" t="s">
        <v>389</v>
      </c>
      <c r="B821" s="17" t="s">
        <v>346</v>
      </c>
      <c r="C821" s="18"/>
      <c r="D821" s="19">
        <v>1</v>
      </c>
      <c r="E821" s="58"/>
      <c r="F821" s="20"/>
      <c r="G821" s="18"/>
      <c r="H821" s="25"/>
      <c r="I821" s="15">
        <v>821</v>
      </c>
      <c r="J821" s="15"/>
      <c r="K821" s="16"/>
      <c r="L821" s="59" t="s">
        <v>573</v>
      </c>
      <c r="M821">
        <v>1</v>
      </c>
    </row>
    <row r="822" spans="1:13">
      <c r="A822" s="17" t="s">
        <v>389</v>
      </c>
      <c r="B822" s="17" t="s">
        <v>327</v>
      </c>
      <c r="C822" s="18"/>
      <c r="D822" s="19">
        <v>1</v>
      </c>
      <c r="E822" s="58"/>
      <c r="F822" s="20"/>
      <c r="G822" s="18"/>
      <c r="H822" s="25"/>
      <c r="I822" s="15">
        <v>822</v>
      </c>
      <c r="J822" s="15"/>
      <c r="K822" s="16"/>
      <c r="L822" s="59" t="s">
        <v>573</v>
      </c>
      <c r="M822">
        <v>1</v>
      </c>
    </row>
    <row r="823" spans="1:13">
      <c r="A823" s="17" t="s">
        <v>389</v>
      </c>
      <c r="B823" s="17" t="s">
        <v>216</v>
      </c>
      <c r="C823" s="18"/>
      <c r="D823" s="19">
        <v>1</v>
      </c>
      <c r="E823" s="58"/>
      <c r="F823" s="20"/>
      <c r="G823" s="18"/>
      <c r="H823" s="25"/>
      <c r="I823" s="15">
        <v>823</v>
      </c>
      <c r="J823" s="15"/>
      <c r="K823" s="16"/>
      <c r="L823" s="59" t="s">
        <v>573</v>
      </c>
      <c r="M823">
        <v>1</v>
      </c>
    </row>
    <row r="824" spans="1:13">
      <c r="A824" s="17" t="s">
        <v>346</v>
      </c>
      <c r="B824" s="17" t="s">
        <v>389</v>
      </c>
      <c r="C824" s="18"/>
      <c r="D824" s="19">
        <v>1</v>
      </c>
      <c r="E824" s="58"/>
      <c r="F824" s="20"/>
      <c r="G824" s="18"/>
      <c r="H824" s="25"/>
      <c r="I824" s="15">
        <v>824</v>
      </c>
      <c r="J824" s="15"/>
      <c r="K824" s="16"/>
      <c r="L824" s="59" t="s">
        <v>573</v>
      </c>
      <c r="M824">
        <v>1</v>
      </c>
    </row>
    <row r="825" spans="1:13">
      <c r="A825" s="17" t="s">
        <v>390</v>
      </c>
      <c r="B825" s="17" t="s">
        <v>389</v>
      </c>
      <c r="C825" s="18"/>
      <c r="D825" s="19">
        <v>1</v>
      </c>
      <c r="E825" s="58"/>
      <c r="F825" s="20"/>
      <c r="G825" s="18"/>
      <c r="H825" s="25"/>
      <c r="I825" s="15">
        <v>825</v>
      </c>
      <c r="J825" s="15"/>
      <c r="K825" s="16"/>
      <c r="L825" s="59" t="s">
        <v>573</v>
      </c>
      <c r="M825">
        <v>1</v>
      </c>
    </row>
    <row r="826" spans="1:13">
      <c r="A826" s="17" t="s">
        <v>391</v>
      </c>
      <c r="B826" s="17" t="s">
        <v>389</v>
      </c>
      <c r="C826" s="18"/>
      <c r="D826" s="19">
        <v>1</v>
      </c>
      <c r="E826" s="58"/>
      <c r="F826" s="20"/>
      <c r="G826" s="18"/>
      <c r="H826" s="25"/>
      <c r="I826" s="15">
        <v>826</v>
      </c>
      <c r="J826" s="15"/>
      <c r="K826" s="16"/>
      <c r="L826" s="59" t="s">
        <v>573</v>
      </c>
      <c r="M826">
        <v>1</v>
      </c>
    </row>
    <row r="827" spans="1:13">
      <c r="A827" s="17" t="s">
        <v>346</v>
      </c>
      <c r="B827" s="17" t="s">
        <v>569</v>
      </c>
      <c r="C827" s="18"/>
      <c r="D827" s="19">
        <v>1</v>
      </c>
      <c r="E827" s="58"/>
      <c r="F827" s="20"/>
      <c r="G827" s="18"/>
      <c r="H827" s="25"/>
      <c r="I827" s="15">
        <v>827</v>
      </c>
      <c r="J827" s="15"/>
      <c r="K827" s="16"/>
      <c r="L827" s="59" t="s">
        <v>573</v>
      </c>
      <c r="M827">
        <v>1</v>
      </c>
    </row>
    <row r="828" spans="1:13">
      <c r="A828" s="17" t="s">
        <v>391</v>
      </c>
      <c r="B828" s="17" t="s">
        <v>569</v>
      </c>
      <c r="C828" s="18"/>
      <c r="D828" s="19">
        <v>1</v>
      </c>
      <c r="E828" s="58"/>
      <c r="F828" s="20"/>
      <c r="G828" s="18"/>
      <c r="H828" s="25"/>
      <c r="I828" s="15">
        <v>828</v>
      </c>
      <c r="J828" s="15"/>
      <c r="K828" s="16"/>
      <c r="L828" s="59" t="s">
        <v>573</v>
      </c>
      <c r="M828">
        <v>1</v>
      </c>
    </row>
    <row r="829" spans="1:13">
      <c r="A829" s="17" t="s">
        <v>171</v>
      </c>
      <c r="B829" s="17" t="s">
        <v>393</v>
      </c>
      <c r="C829" s="18"/>
      <c r="D829" s="19">
        <v>1</v>
      </c>
      <c r="E829" s="58"/>
      <c r="F829" s="20"/>
      <c r="G829" s="18"/>
      <c r="H829" s="25"/>
      <c r="I829" s="15">
        <v>829</v>
      </c>
      <c r="J829" s="15"/>
      <c r="K829" s="16"/>
      <c r="L829" s="59" t="s">
        <v>573</v>
      </c>
      <c r="M829">
        <v>1</v>
      </c>
    </row>
    <row r="830" spans="1:13">
      <c r="A830" s="17" t="s">
        <v>392</v>
      </c>
      <c r="B830" s="17" t="s">
        <v>393</v>
      </c>
      <c r="C830" s="18"/>
      <c r="D830" s="19">
        <v>1</v>
      </c>
      <c r="E830" s="58"/>
      <c r="F830" s="20"/>
      <c r="G830" s="18"/>
      <c r="H830" s="25"/>
      <c r="I830" s="15">
        <v>830</v>
      </c>
      <c r="J830" s="15"/>
      <c r="K830" s="16"/>
      <c r="L830" s="59" t="s">
        <v>573</v>
      </c>
      <c r="M830">
        <v>1</v>
      </c>
    </row>
    <row r="831" spans="1:13">
      <c r="A831" s="17" t="s">
        <v>393</v>
      </c>
      <c r="B831" s="17" t="s">
        <v>171</v>
      </c>
      <c r="C831" s="18"/>
      <c r="D831" s="19">
        <v>1</v>
      </c>
      <c r="E831" s="58"/>
      <c r="F831" s="20"/>
      <c r="G831" s="18"/>
      <c r="H831" s="25"/>
      <c r="I831" s="15">
        <v>831</v>
      </c>
      <c r="J831" s="15"/>
      <c r="K831" s="16"/>
      <c r="L831" s="59" t="s">
        <v>573</v>
      </c>
      <c r="M831">
        <v>1</v>
      </c>
    </row>
    <row r="832" spans="1:13">
      <c r="A832" s="17" t="s">
        <v>393</v>
      </c>
      <c r="B832" s="17" t="s">
        <v>314</v>
      </c>
      <c r="C832" s="18"/>
      <c r="D832" s="19">
        <v>1</v>
      </c>
      <c r="E832" s="58"/>
      <c r="F832" s="20"/>
      <c r="G832" s="18"/>
      <c r="H832" s="25"/>
      <c r="I832" s="15">
        <v>832</v>
      </c>
      <c r="J832" s="15"/>
      <c r="K832" s="16"/>
      <c r="L832" s="59" t="s">
        <v>573</v>
      </c>
      <c r="M832">
        <v>1</v>
      </c>
    </row>
    <row r="833" spans="1:13">
      <c r="A833" s="17" t="s">
        <v>393</v>
      </c>
      <c r="B833" s="17" t="s">
        <v>358</v>
      </c>
      <c r="C833" s="18"/>
      <c r="D833" s="19">
        <v>1</v>
      </c>
      <c r="E833" s="58"/>
      <c r="F833" s="20"/>
      <c r="G833" s="18"/>
      <c r="H833" s="25"/>
      <c r="I833" s="15">
        <v>833</v>
      </c>
      <c r="J833" s="15"/>
      <c r="K833" s="16"/>
      <c r="L833" s="59" t="s">
        <v>573</v>
      </c>
      <c r="M833">
        <v>1</v>
      </c>
    </row>
    <row r="834" spans="1:13">
      <c r="A834" s="17" t="s">
        <v>393</v>
      </c>
      <c r="B834" s="17" t="s">
        <v>392</v>
      </c>
      <c r="C834" s="18"/>
      <c r="D834" s="19">
        <v>1</v>
      </c>
      <c r="E834" s="58"/>
      <c r="F834" s="20"/>
      <c r="G834" s="18"/>
      <c r="H834" s="25"/>
      <c r="I834" s="15">
        <v>834</v>
      </c>
      <c r="J834" s="15"/>
      <c r="K834" s="16"/>
      <c r="L834" s="59" t="s">
        <v>573</v>
      </c>
      <c r="M834">
        <v>1</v>
      </c>
    </row>
    <row r="835" spans="1:13">
      <c r="A835" s="17" t="s">
        <v>394</v>
      </c>
      <c r="B835" s="17" t="s">
        <v>393</v>
      </c>
      <c r="C835" s="18"/>
      <c r="D835" s="19">
        <v>1</v>
      </c>
      <c r="E835" s="58"/>
      <c r="F835" s="20"/>
      <c r="G835" s="18"/>
      <c r="H835" s="25"/>
      <c r="I835" s="15">
        <v>835</v>
      </c>
      <c r="J835" s="15"/>
      <c r="K835" s="16"/>
      <c r="L835" s="59" t="s">
        <v>573</v>
      </c>
      <c r="M835">
        <v>1</v>
      </c>
    </row>
    <row r="836" spans="1:13">
      <c r="A836" s="17" t="s">
        <v>395</v>
      </c>
      <c r="B836" s="17" t="s">
        <v>519</v>
      </c>
      <c r="C836" s="18"/>
      <c r="D836" s="19">
        <v>1</v>
      </c>
      <c r="E836" s="58"/>
      <c r="F836" s="20"/>
      <c r="G836" s="18"/>
      <c r="H836" s="25"/>
      <c r="I836" s="15">
        <v>836</v>
      </c>
      <c r="J836" s="15"/>
      <c r="K836" s="16"/>
      <c r="L836" s="59" t="s">
        <v>572</v>
      </c>
      <c r="M836">
        <v>1</v>
      </c>
    </row>
    <row r="837" spans="1:13">
      <c r="A837" s="17" t="s">
        <v>396</v>
      </c>
      <c r="B837" s="17" t="s">
        <v>395</v>
      </c>
      <c r="C837" s="18"/>
      <c r="D837" s="19">
        <v>1</v>
      </c>
      <c r="E837" s="58"/>
      <c r="F837" s="20"/>
      <c r="G837" s="18"/>
      <c r="H837" s="25"/>
      <c r="I837" s="15">
        <v>837</v>
      </c>
      <c r="J837" s="15"/>
      <c r="K837" s="16"/>
      <c r="L837" s="59" t="s">
        <v>573</v>
      </c>
      <c r="M837">
        <v>1</v>
      </c>
    </row>
    <row r="838" spans="1:13">
      <c r="A838" s="17" t="s">
        <v>174</v>
      </c>
      <c r="B838" s="17" t="s">
        <v>395</v>
      </c>
      <c r="C838" s="18"/>
      <c r="D838" s="19">
        <v>1</v>
      </c>
      <c r="E838" s="58"/>
      <c r="F838" s="20"/>
      <c r="G838" s="18"/>
      <c r="H838" s="25"/>
      <c r="I838" s="15">
        <v>838</v>
      </c>
      <c r="J838" s="15"/>
      <c r="K838" s="16"/>
      <c r="L838" s="59" t="s">
        <v>573</v>
      </c>
      <c r="M838">
        <v>1</v>
      </c>
    </row>
    <row r="839" spans="1:13">
      <c r="A839" s="17" t="s">
        <v>351</v>
      </c>
      <c r="B839" s="17" t="s">
        <v>395</v>
      </c>
      <c r="C839" s="18"/>
      <c r="D839" s="19">
        <v>1</v>
      </c>
      <c r="E839" s="58"/>
      <c r="F839" s="20"/>
      <c r="G839" s="18"/>
      <c r="H839" s="25"/>
      <c r="I839" s="15">
        <v>839</v>
      </c>
      <c r="J839" s="15"/>
      <c r="K839" s="16"/>
      <c r="L839" s="59" t="s">
        <v>573</v>
      </c>
      <c r="M839">
        <v>1</v>
      </c>
    </row>
    <row r="840" spans="1:13">
      <c r="A840" s="17" t="s">
        <v>395</v>
      </c>
      <c r="B840" s="17" t="s">
        <v>486</v>
      </c>
      <c r="C840" s="18"/>
      <c r="D840" s="19">
        <v>1</v>
      </c>
      <c r="E840" s="58"/>
      <c r="F840" s="20"/>
      <c r="G840" s="18"/>
      <c r="H840" s="25"/>
      <c r="I840" s="15">
        <v>840</v>
      </c>
      <c r="J840" s="15"/>
      <c r="K840" s="16"/>
      <c r="L840" s="59" t="s">
        <v>573</v>
      </c>
      <c r="M840">
        <v>1</v>
      </c>
    </row>
    <row r="841" spans="1:13">
      <c r="A841" s="17" t="s">
        <v>395</v>
      </c>
      <c r="B841" s="17" t="s">
        <v>396</v>
      </c>
      <c r="C841" s="18"/>
      <c r="D841" s="19">
        <v>1</v>
      </c>
      <c r="E841" s="58"/>
      <c r="F841" s="20"/>
      <c r="G841" s="18"/>
      <c r="H841" s="25"/>
      <c r="I841" s="15">
        <v>841</v>
      </c>
      <c r="J841" s="15"/>
      <c r="K841" s="16"/>
      <c r="L841" s="59" t="s">
        <v>573</v>
      </c>
      <c r="M841">
        <v>1</v>
      </c>
    </row>
    <row r="842" spans="1:13">
      <c r="A842" s="17" t="s">
        <v>395</v>
      </c>
      <c r="B842" s="17" t="s">
        <v>351</v>
      </c>
      <c r="C842" s="18"/>
      <c r="D842" s="19">
        <v>1</v>
      </c>
      <c r="E842" s="58"/>
      <c r="F842" s="20"/>
      <c r="G842" s="18"/>
      <c r="H842" s="25"/>
      <c r="I842" s="15">
        <v>842</v>
      </c>
      <c r="J842" s="15"/>
      <c r="K842" s="16"/>
      <c r="L842" s="59" t="s">
        <v>573</v>
      </c>
      <c r="M842">
        <v>1</v>
      </c>
    </row>
    <row r="843" spans="1:13">
      <c r="A843" s="17" t="s">
        <v>395</v>
      </c>
      <c r="B843" s="17" t="s">
        <v>369</v>
      </c>
      <c r="C843" s="18"/>
      <c r="D843" s="19">
        <v>1</v>
      </c>
      <c r="E843" s="58"/>
      <c r="F843" s="20"/>
      <c r="G843" s="18"/>
      <c r="H843" s="25"/>
      <c r="I843" s="15">
        <v>843</v>
      </c>
      <c r="J843" s="15"/>
      <c r="K843" s="16"/>
      <c r="L843" s="59" t="s">
        <v>573</v>
      </c>
      <c r="M843">
        <v>1</v>
      </c>
    </row>
    <row r="844" spans="1:13">
      <c r="A844" s="17" t="s">
        <v>395</v>
      </c>
      <c r="B844" s="17" t="s">
        <v>352</v>
      </c>
      <c r="C844" s="18"/>
      <c r="D844" s="19">
        <v>1</v>
      </c>
      <c r="E844" s="58"/>
      <c r="F844" s="20"/>
      <c r="G844" s="18"/>
      <c r="H844" s="25"/>
      <c r="I844" s="15">
        <v>844</v>
      </c>
      <c r="J844" s="15"/>
      <c r="K844" s="16"/>
      <c r="L844" s="59" t="s">
        <v>573</v>
      </c>
      <c r="M844">
        <v>1</v>
      </c>
    </row>
    <row r="845" spans="1:13">
      <c r="A845" s="17" t="s">
        <v>395</v>
      </c>
      <c r="B845" s="17" t="s">
        <v>174</v>
      </c>
      <c r="C845" s="18"/>
      <c r="D845" s="19">
        <v>1</v>
      </c>
      <c r="E845" s="58"/>
      <c r="F845" s="20"/>
      <c r="G845" s="18"/>
      <c r="H845" s="25"/>
      <c r="I845" s="15">
        <v>845</v>
      </c>
      <c r="J845" s="15"/>
      <c r="K845" s="16"/>
      <c r="L845" s="59" t="s">
        <v>573</v>
      </c>
      <c r="M845">
        <v>1</v>
      </c>
    </row>
    <row r="846" spans="1:13">
      <c r="A846" s="17" t="s">
        <v>352</v>
      </c>
      <c r="B846" s="17" t="s">
        <v>395</v>
      </c>
      <c r="C846" s="18"/>
      <c r="D846" s="19">
        <v>1</v>
      </c>
      <c r="E846" s="58"/>
      <c r="F846" s="20"/>
      <c r="G846" s="18"/>
      <c r="H846" s="25"/>
      <c r="I846" s="15">
        <v>846</v>
      </c>
      <c r="J846" s="15"/>
      <c r="K846" s="16"/>
      <c r="L846" s="59" t="s">
        <v>573</v>
      </c>
      <c r="M846">
        <v>1</v>
      </c>
    </row>
    <row r="847" spans="1:13">
      <c r="A847" s="17" t="s">
        <v>231</v>
      </c>
      <c r="B847" s="17" t="s">
        <v>395</v>
      </c>
      <c r="C847" s="18"/>
      <c r="D847" s="19">
        <v>1</v>
      </c>
      <c r="E847" s="58"/>
      <c r="F847" s="20"/>
      <c r="G847" s="18"/>
      <c r="H847" s="25"/>
      <c r="I847" s="15">
        <v>847</v>
      </c>
      <c r="J847" s="15"/>
      <c r="K847" s="16"/>
      <c r="L847" s="59" t="s">
        <v>573</v>
      </c>
      <c r="M847">
        <v>1</v>
      </c>
    </row>
    <row r="848" spans="1:13">
      <c r="A848" s="17" t="s">
        <v>369</v>
      </c>
      <c r="B848" s="17" t="s">
        <v>395</v>
      </c>
      <c r="C848" s="18"/>
      <c r="D848" s="19">
        <v>1</v>
      </c>
      <c r="E848" s="58"/>
      <c r="F848" s="20"/>
      <c r="G848" s="18"/>
      <c r="H848" s="25"/>
      <c r="I848" s="15">
        <v>848</v>
      </c>
      <c r="J848" s="15"/>
      <c r="K848" s="16"/>
      <c r="L848" s="59" t="s">
        <v>573</v>
      </c>
      <c r="M848">
        <v>1</v>
      </c>
    </row>
    <row r="849" spans="1:13">
      <c r="A849" s="17" t="s">
        <v>394</v>
      </c>
      <c r="B849" s="17" t="s">
        <v>395</v>
      </c>
      <c r="C849" s="18"/>
      <c r="D849" s="19">
        <v>1</v>
      </c>
      <c r="E849" s="58"/>
      <c r="F849" s="20"/>
      <c r="G849" s="18"/>
      <c r="H849" s="25"/>
      <c r="I849" s="15">
        <v>849</v>
      </c>
      <c r="J849" s="15"/>
      <c r="K849" s="16"/>
      <c r="L849" s="59" t="s">
        <v>573</v>
      </c>
      <c r="M849">
        <v>1</v>
      </c>
    </row>
    <row r="850" spans="1:13">
      <c r="A850" s="17" t="s">
        <v>394</v>
      </c>
      <c r="B850" s="17" t="s">
        <v>468</v>
      </c>
      <c r="C850" s="18"/>
      <c r="D850" s="19">
        <v>5.5</v>
      </c>
      <c r="E850" s="58"/>
      <c r="F850" s="20"/>
      <c r="G850" s="18"/>
      <c r="H850" s="25"/>
      <c r="I850" s="15">
        <v>850</v>
      </c>
      <c r="J850" s="15"/>
      <c r="K850" s="16"/>
      <c r="L850" s="59" t="s">
        <v>572</v>
      </c>
      <c r="M850">
        <v>2</v>
      </c>
    </row>
    <row r="851" spans="1:13">
      <c r="A851" s="17" t="s">
        <v>394</v>
      </c>
      <c r="B851" s="17" t="s">
        <v>352</v>
      </c>
      <c r="C851" s="18"/>
      <c r="D851" s="19">
        <v>1</v>
      </c>
      <c r="E851" s="58"/>
      <c r="F851" s="20"/>
      <c r="G851" s="18"/>
      <c r="H851" s="25"/>
      <c r="I851" s="15">
        <v>851</v>
      </c>
      <c r="J851" s="15"/>
      <c r="K851" s="16"/>
      <c r="L851" s="59" t="s">
        <v>573</v>
      </c>
      <c r="M851">
        <v>1</v>
      </c>
    </row>
    <row r="852" spans="1:13">
      <c r="A852" s="17" t="s">
        <v>394</v>
      </c>
      <c r="B852" s="17" t="s">
        <v>231</v>
      </c>
      <c r="C852" s="18"/>
      <c r="D852" s="19">
        <v>1</v>
      </c>
      <c r="E852" s="58"/>
      <c r="F852" s="20"/>
      <c r="G852" s="18"/>
      <c r="H852" s="25"/>
      <c r="I852" s="15">
        <v>852</v>
      </c>
      <c r="J852" s="15"/>
      <c r="K852" s="16"/>
      <c r="L852" s="59" t="s">
        <v>573</v>
      </c>
      <c r="M852">
        <v>1</v>
      </c>
    </row>
    <row r="853" spans="1:13">
      <c r="A853" s="17" t="s">
        <v>394</v>
      </c>
      <c r="B853" s="17" t="s">
        <v>332</v>
      </c>
      <c r="C853" s="18"/>
      <c r="D853" s="19">
        <v>1</v>
      </c>
      <c r="E853" s="58"/>
      <c r="F853" s="20"/>
      <c r="G853" s="18"/>
      <c r="H853" s="25"/>
      <c r="I853" s="15">
        <v>853</v>
      </c>
      <c r="J853" s="15"/>
      <c r="K853" s="16"/>
      <c r="L853" s="59" t="s">
        <v>573</v>
      </c>
      <c r="M853">
        <v>1</v>
      </c>
    </row>
    <row r="854" spans="1:13">
      <c r="A854" s="17" t="s">
        <v>394</v>
      </c>
      <c r="B854" s="17" t="s">
        <v>499</v>
      </c>
      <c r="C854" s="18"/>
      <c r="D854" s="19">
        <v>1</v>
      </c>
      <c r="E854" s="58"/>
      <c r="F854" s="20"/>
      <c r="G854" s="18"/>
      <c r="H854" s="25"/>
      <c r="I854" s="15">
        <v>854</v>
      </c>
      <c r="J854" s="15"/>
      <c r="K854" s="16"/>
      <c r="L854" s="59" t="s">
        <v>573</v>
      </c>
      <c r="M854">
        <v>1</v>
      </c>
    </row>
    <row r="855" spans="1:13">
      <c r="A855" s="17" t="s">
        <v>394</v>
      </c>
      <c r="B855" s="17" t="s">
        <v>550</v>
      </c>
      <c r="C855" s="18"/>
      <c r="D855" s="19">
        <v>1</v>
      </c>
      <c r="E855" s="58"/>
      <c r="F855" s="20"/>
      <c r="G855" s="18"/>
      <c r="H855" s="25"/>
      <c r="I855" s="15">
        <v>855</v>
      </c>
      <c r="J855" s="15"/>
      <c r="K855" s="16"/>
      <c r="L855" s="59" t="s">
        <v>573</v>
      </c>
      <c r="M855">
        <v>1</v>
      </c>
    </row>
    <row r="856" spans="1:13">
      <c r="A856" s="17" t="s">
        <v>394</v>
      </c>
      <c r="B856" s="17" t="s">
        <v>486</v>
      </c>
      <c r="C856" s="18"/>
      <c r="D856" s="19">
        <v>1</v>
      </c>
      <c r="E856" s="58"/>
      <c r="F856" s="20"/>
      <c r="G856" s="18"/>
      <c r="H856" s="25"/>
      <c r="I856" s="15">
        <v>856</v>
      </c>
      <c r="J856" s="15"/>
      <c r="K856" s="16"/>
      <c r="L856" s="59" t="s">
        <v>573</v>
      </c>
      <c r="M856">
        <v>1</v>
      </c>
    </row>
    <row r="857" spans="1:13">
      <c r="A857" s="17" t="s">
        <v>394</v>
      </c>
      <c r="B857" s="17" t="s">
        <v>351</v>
      </c>
      <c r="C857" s="18"/>
      <c r="D857" s="19">
        <v>1</v>
      </c>
      <c r="E857" s="58"/>
      <c r="F857" s="20"/>
      <c r="G857" s="18"/>
      <c r="H857" s="25"/>
      <c r="I857" s="15">
        <v>857</v>
      </c>
      <c r="J857" s="15"/>
      <c r="K857" s="16"/>
      <c r="L857" s="59" t="s">
        <v>573</v>
      </c>
      <c r="M857">
        <v>1</v>
      </c>
    </row>
    <row r="858" spans="1:13">
      <c r="A858" s="17" t="s">
        <v>394</v>
      </c>
      <c r="B858" s="17" t="s">
        <v>443</v>
      </c>
      <c r="C858" s="18"/>
      <c r="D858" s="19">
        <v>1</v>
      </c>
      <c r="E858" s="58"/>
      <c r="F858" s="20"/>
      <c r="G858" s="18"/>
      <c r="H858" s="25"/>
      <c r="I858" s="15">
        <v>858</v>
      </c>
      <c r="J858" s="15"/>
      <c r="K858" s="16"/>
      <c r="L858" s="59" t="s">
        <v>573</v>
      </c>
      <c r="M858">
        <v>1</v>
      </c>
    </row>
    <row r="859" spans="1:13">
      <c r="A859" s="17" t="s">
        <v>394</v>
      </c>
      <c r="B859" s="17" t="s">
        <v>310</v>
      </c>
      <c r="C859" s="18"/>
      <c r="D859" s="19">
        <v>1</v>
      </c>
      <c r="E859" s="58"/>
      <c r="F859" s="20"/>
      <c r="G859" s="18"/>
      <c r="H859" s="25"/>
      <c r="I859" s="15">
        <v>859</v>
      </c>
      <c r="J859" s="15"/>
      <c r="K859" s="16"/>
      <c r="L859" s="59" t="s">
        <v>573</v>
      </c>
      <c r="M859">
        <v>1</v>
      </c>
    </row>
    <row r="860" spans="1:13">
      <c r="A860" s="17" t="s">
        <v>394</v>
      </c>
      <c r="B860" s="17" t="s">
        <v>314</v>
      </c>
      <c r="C860" s="18"/>
      <c r="D860" s="19">
        <v>1</v>
      </c>
      <c r="E860" s="58"/>
      <c r="F860" s="20"/>
      <c r="G860" s="18"/>
      <c r="H860" s="25"/>
      <c r="I860" s="15">
        <v>860</v>
      </c>
      <c r="J860" s="15"/>
      <c r="K860" s="16"/>
      <c r="L860" s="59" t="s">
        <v>573</v>
      </c>
      <c r="M860">
        <v>1</v>
      </c>
    </row>
    <row r="861" spans="1:13">
      <c r="A861" s="17" t="s">
        <v>394</v>
      </c>
      <c r="B861" s="17" t="s">
        <v>357</v>
      </c>
      <c r="C861" s="18"/>
      <c r="D861" s="19">
        <v>1</v>
      </c>
      <c r="E861" s="58"/>
      <c r="F861" s="20"/>
      <c r="G861" s="18"/>
      <c r="H861" s="25"/>
      <c r="I861" s="15">
        <v>861</v>
      </c>
      <c r="J861" s="15"/>
      <c r="K861" s="16"/>
      <c r="L861" s="59" t="s">
        <v>573</v>
      </c>
      <c r="M861">
        <v>1</v>
      </c>
    </row>
    <row r="862" spans="1:13">
      <c r="A862" s="17" t="s">
        <v>394</v>
      </c>
      <c r="B862" s="17" t="s">
        <v>496</v>
      </c>
      <c r="C862" s="18"/>
      <c r="D862" s="19">
        <v>1</v>
      </c>
      <c r="E862" s="58"/>
      <c r="F862" s="20"/>
      <c r="G862" s="18"/>
      <c r="H862" s="25"/>
      <c r="I862" s="15">
        <v>862</v>
      </c>
      <c r="J862" s="15"/>
      <c r="K862" s="16"/>
      <c r="L862" s="59" t="s">
        <v>573</v>
      </c>
      <c r="M862">
        <v>1</v>
      </c>
    </row>
    <row r="863" spans="1:13">
      <c r="A863" s="17" t="s">
        <v>394</v>
      </c>
      <c r="B863" s="17" t="s">
        <v>519</v>
      </c>
      <c r="C863" s="18"/>
      <c r="D863" s="19">
        <v>1</v>
      </c>
      <c r="E863" s="58"/>
      <c r="F863" s="20"/>
      <c r="G863" s="18"/>
      <c r="H863" s="25"/>
      <c r="I863" s="15">
        <v>863</v>
      </c>
      <c r="J863" s="15"/>
      <c r="K863" s="16"/>
      <c r="L863" s="59" t="s">
        <v>573</v>
      </c>
      <c r="M863">
        <v>1</v>
      </c>
    </row>
    <row r="864" spans="1:13">
      <c r="A864" s="17" t="s">
        <v>394</v>
      </c>
      <c r="B864" s="17" t="s">
        <v>513</v>
      </c>
      <c r="C864" s="18"/>
      <c r="D864" s="19">
        <v>1</v>
      </c>
      <c r="E864" s="58"/>
      <c r="F864" s="20"/>
      <c r="G864" s="18"/>
      <c r="H864" s="25"/>
      <c r="I864" s="15">
        <v>864</v>
      </c>
      <c r="J864" s="15"/>
      <c r="K864" s="16"/>
      <c r="L864" s="59" t="s">
        <v>573</v>
      </c>
      <c r="M864">
        <v>1</v>
      </c>
    </row>
    <row r="865" spans="1:13">
      <c r="A865" s="17" t="s">
        <v>394</v>
      </c>
      <c r="B865" s="17" t="s">
        <v>543</v>
      </c>
      <c r="C865" s="18"/>
      <c r="D865" s="19">
        <v>1</v>
      </c>
      <c r="E865" s="58"/>
      <c r="F865" s="20"/>
      <c r="G865" s="18"/>
      <c r="H865" s="25"/>
      <c r="I865" s="15">
        <v>865</v>
      </c>
      <c r="J865" s="15"/>
      <c r="K865" s="16"/>
      <c r="L865" s="59" t="s">
        <v>573</v>
      </c>
      <c r="M865">
        <v>1</v>
      </c>
    </row>
    <row r="866" spans="1:13">
      <c r="A866" s="17" t="s">
        <v>397</v>
      </c>
      <c r="B866" s="17" t="s">
        <v>398</v>
      </c>
      <c r="C866" s="18"/>
      <c r="D866" s="19">
        <v>5.5</v>
      </c>
      <c r="E866" s="58"/>
      <c r="F866" s="20"/>
      <c r="G866" s="18"/>
      <c r="H866" s="25"/>
      <c r="I866" s="15">
        <v>866</v>
      </c>
      <c r="J866" s="15"/>
      <c r="K866" s="16"/>
      <c r="L866" s="59" t="s">
        <v>572</v>
      </c>
      <c r="M866">
        <v>2</v>
      </c>
    </row>
    <row r="867" spans="1:13">
      <c r="A867" s="17" t="s">
        <v>398</v>
      </c>
      <c r="B867" s="17" t="s">
        <v>397</v>
      </c>
      <c r="C867" s="18"/>
      <c r="D867" s="19">
        <v>1</v>
      </c>
      <c r="E867" s="58"/>
      <c r="F867" s="20"/>
      <c r="G867" s="18"/>
      <c r="H867" s="25"/>
      <c r="I867" s="15">
        <v>867</v>
      </c>
      <c r="J867" s="15"/>
      <c r="K867" s="16"/>
      <c r="L867" s="59" t="s">
        <v>573</v>
      </c>
      <c r="M867">
        <v>1</v>
      </c>
    </row>
    <row r="868" spans="1:13">
      <c r="A868" s="17" t="s">
        <v>399</v>
      </c>
      <c r="B868" s="17" t="s">
        <v>533</v>
      </c>
      <c r="C868" s="18"/>
      <c r="D868" s="19">
        <v>1</v>
      </c>
      <c r="E868" s="58"/>
      <c r="F868" s="20"/>
      <c r="G868" s="18"/>
      <c r="H868" s="25"/>
      <c r="I868" s="15">
        <v>868</v>
      </c>
      <c r="J868" s="15"/>
      <c r="K868" s="16"/>
      <c r="L868" s="59" t="s">
        <v>573</v>
      </c>
      <c r="M868">
        <v>1</v>
      </c>
    </row>
    <row r="869" spans="1:13">
      <c r="A869" s="17" t="s">
        <v>400</v>
      </c>
      <c r="B869" s="17" t="s">
        <v>399</v>
      </c>
      <c r="C869" s="18"/>
      <c r="D869" s="19">
        <v>1</v>
      </c>
      <c r="E869" s="58"/>
      <c r="F869" s="20"/>
      <c r="G869" s="18"/>
      <c r="H869" s="25"/>
      <c r="I869" s="15">
        <v>869</v>
      </c>
      <c r="J869" s="15"/>
      <c r="K869" s="16"/>
      <c r="L869" s="59" t="s">
        <v>573</v>
      </c>
      <c r="M869">
        <v>1</v>
      </c>
    </row>
    <row r="870" spans="1:13">
      <c r="A870" s="17" t="s">
        <v>400</v>
      </c>
      <c r="B870" s="17" t="s">
        <v>549</v>
      </c>
      <c r="C870" s="18"/>
      <c r="D870" s="19">
        <v>5.5</v>
      </c>
      <c r="E870" s="58"/>
      <c r="F870" s="20"/>
      <c r="G870" s="18"/>
      <c r="H870" s="25"/>
      <c r="I870" s="15">
        <v>870</v>
      </c>
      <c r="J870" s="15"/>
      <c r="K870" s="16"/>
      <c r="L870" s="59" t="s">
        <v>572</v>
      </c>
      <c r="M870">
        <v>2</v>
      </c>
    </row>
    <row r="871" spans="1:13">
      <c r="A871" s="17" t="s">
        <v>400</v>
      </c>
      <c r="B871" s="17" t="s">
        <v>519</v>
      </c>
      <c r="C871" s="18"/>
      <c r="D871" s="19">
        <v>1</v>
      </c>
      <c r="E871" s="58"/>
      <c r="F871" s="20"/>
      <c r="G871" s="18"/>
      <c r="H871" s="25"/>
      <c r="I871" s="15">
        <v>871</v>
      </c>
      <c r="J871" s="15"/>
      <c r="K871" s="16"/>
      <c r="L871" s="59" t="s">
        <v>573</v>
      </c>
      <c r="M871">
        <v>1</v>
      </c>
    </row>
    <row r="872" spans="1:13">
      <c r="A872" s="17" t="s">
        <v>400</v>
      </c>
      <c r="B872" s="17" t="s">
        <v>497</v>
      </c>
      <c r="C872" s="18"/>
      <c r="D872" s="19">
        <v>1</v>
      </c>
      <c r="E872" s="58"/>
      <c r="F872" s="20"/>
      <c r="G872" s="18"/>
      <c r="H872" s="25"/>
      <c r="I872" s="15">
        <v>872</v>
      </c>
      <c r="J872" s="15"/>
      <c r="K872" s="16"/>
      <c r="L872" s="59" t="s">
        <v>573</v>
      </c>
      <c r="M872">
        <v>1</v>
      </c>
    </row>
    <row r="873" spans="1:13">
      <c r="A873" s="17" t="s">
        <v>401</v>
      </c>
      <c r="B873" s="17" t="s">
        <v>456</v>
      </c>
      <c r="C873" s="18"/>
      <c r="D873" s="19">
        <v>1</v>
      </c>
      <c r="E873" s="58"/>
      <c r="F873" s="20"/>
      <c r="G873" s="18"/>
      <c r="H873" s="25"/>
      <c r="I873" s="15">
        <v>873</v>
      </c>
      <c r="J873" s="15"/>
      <c r="K873" s="16"/>
      <c r="L873" s="59" t="s">
        <v>573</v>
      </c>
      <c r="M873">
        <v>1</v>
      </c>
    </row>
    <row r="874" spans="1:13">
      <c r="A874" s="17" t="s">
        <v>401</v>
      </c>
      <c r="B874" s="17" t="s">
        <v>546</v>
      </c>
      <c r="C874" s="18"/>
      <c r="D874" s="19">
        <v>1</v>
      </c>
      <c r="E874" s="58"/>
      <c r="F874" s="20"/>
      <c r="G874" s="18"/>
      <c r="H874" s="25"/>
      <c r="I874" s="15">
        <v>874</v>
      </c>
      <c r="J874" s="15"/>
      <c r="K874" s="16"/>
      <c r="L874" s="59" t="s">
        <v>573</v>
      </c>
      <c r="M874">
        <v>1</v>
      </c>
    </row>
    <row r="875" spans="1:13">
      <c r="A875" s="17" t="s">
        <v>401</v>
      </c>
      <c r="B875" s="17" t="s">
        <v>402</v>
      </c>
      <c r="C875" s="18"/>
      <c r="D875" s="19">
        <v>1</v>
      </c>
      <c r="E875" s="58"/>
      <c r="F875" s="20"/>
      <c r="G875" s="18"/>
      <c r="H875" s="25"/>
      <c r="I875" s="15">
        <v>875</v>
      </c>
      <c r="J875" s="15"/>
      <c r="K875" s="16"/>
      <c r="L875" s="59" t="s">
        <v>573</v>
      </c>
      <c r="M875">
        <v>1</v>
      </c>
    </row>
    <row r="876" spans="1:13">
      <c r="A876" s="17" t="s">
        <v>401</v>
      </c>
      <c r="B876" s="17" t="s">
        <v>503</v>
      </c>
      <c r="C876" s="18"/>
      <c r="D876" s="19">
        <v>1</v>
      </c>
      <c r="E876" s="58"/>
      <c r="F876" s="20"/>
      <c r="G876" s="18"/>
      <c r="H876" s="25"/>
      <c r="I876" s="15">
        <v>876</v>
      </c>
      <c r="J876" s="15"/>
      <c r="K876" s="16"/>
      <c r="L876" s="59" t="s">
        <v>573</v>
      </c>
      <c r="M876">
        <v>1</v>
      </c>
    </row>
    <row r="877" spans="1:13">
      <c r="A877" s="17" t="s">
        <v>402</v>
      </c>
      <c r="B877" s="17" t="s">
        <v>401</v>
      </c>
      <c r="C877" s="18"/>
      <c r="D877" s="19">
        <v>1</v>
      </c>
      <c r="E877" s="58"/>
      <c r="F877" s="20"/>
      <c r="G877" s="18"/>
      <c r="H877" s="25"/>
      <c r="I877" s="15">
        <v>877</v>
      </c>
      <c r="J877" s="15"/>
      <c r="K877" s="16"/>
      <c r="L877" s="59" t="s">
        <v>573</v>
      </c>
      <c r="M877">
        <v>1</v>
      </c>
    </row>
    <row r="878" spans="1:13">
      <c r="A878" s="17" t="s">
        <v>402</v>
      </c>
      <c r="B878" s="17" t="s">
        <v>546</v>
      </c>
      <c r="C878" s="18"/>
      <c r="D878" s="19">
        <v>5.5</v>
      </c>
      <c r="E878" s="58"/>
      <c r="F878" s="20"/>
      <c r="G878" s="18"/>
      <c r="H878" s="25"/>
      <c r="I878" s="15">
        <v>878</v>
      </c>
      <c r="J878" s="15"/>
      <c r="K878" s="16"/>
      <c r="L878" s="59" t="s">
        <v>572</v>
      </c>
      <c r="M878">
        <v>2</v>
      </c>
    </row>
    <row r="879" spans="1:13">
      <c r="A879" s="17" t="s">
        <v>403</v>
      </c>
      <c r="B879" s="17" t="s">
        <v>406</v>
      </c>
      <c r="C879" s="18"/>
      <c r="D879" s="19">
        <v>1</v>
      </c>
      <c r="E879" s="58"/>
      <c r="F879" s="20"/>
      <c r="G879" s="18"/>
      <c r="H879" s="25"/>
      <c r="I879" s="15">
        <v>879</v>
      </c>
      <c r="J879" s="15"/>
      <c r="K879" s="16"/>
      <c r="L879" s="59" t="s">
        <v>573</v>
      </c>
      <c r="M879">
        <v>1</v>
      </c>
    </row>
    <row r="880" spans="1:13">
      <c r="A880" s="17" t="s">
        <v>404</v>
      </c>
      <c r="B880" s="17" t="s">
        <v>406</v>
      </c>
      <c r="C880" s="18"/>
      <c r="D880" s="19">
        <v>1</v>
      </c>
      <c r="E880" s="58"/>
      <c r="F880" s="20"/>
      <c r="G880" s="18"/>
      <c r="H880" s="25"/>
      <c r="I880" s="15">
        <v>880</v>
      </c>
      <c r="J880" s="15"/>
      <c r="K880" s="16"/>
      <c r="L880" s="59" t="s">
        <v>573</v>
      </c>
      <c r="M880">
        <v>1</v>
      </c>
    </row>
    <row r="881" spans="1:13">
      <c r="A881" s="17" t="s">
        <v>405</v>
      </c>
      <c r="B881" s="17" t="s">
        <v>406</v>
      </c>
      <c r="C881" s="18"/>
      <c r="D881" s="19">
        <v>1</v>
      </c>
      <c r="E881" s="58"/>
      <c r="F881" s="20"/>
      <c r="G881" s="18"/>
      <c r="H881" s="25"/>
      <c r="I881" s="15">
        <v>881</v>
      </c>
      <c r="J881" s="15"/>
      <c r="K881" s="16"/>
      <c r="L881" s="59" t="s">
        <v>573</v>
      </c>
      <c r="M881">
        <v>1</v>
      </c>
    </row>
    <row r="882" spans="1:13">
      <c r="A882" s="17" t="s">
        <v>406</v>
      </c>
      <c r="B882" s="17" t="s">
        <v>403</v>
      </c>
      <c r="C882" s="18"/>
      <c r="D882" s="19">
        <v>1</v>
      </c>
      <c r="E882" s="58"/>
      <c r="F882" s="20"/>
      <c r="G882" s="18"/>
      <c r="H882" s="25"/>
      <c r="I882" s="15">
        <v>882</v>
      </c>
      <c r="J882" s="15"/>
      <c r="K882" s="16"/>
      <c r="L882" s="59" t="s">
        <v>573</v>
      </c>
      <c r="M882">
        <v>1</v>
      </c>
    </row>
    <row r="883" spans="1:13">
      <c r="A883" s="17" t="s">
        <v>406</v>
      </c>
      <c r="B883" s="17" t="s">
        <v>469</v>
      </c>
      <c r="C883" s="18"/>
      <c r="D883" s="19">
        <v>1</v>
      </c>
      <c r="E883" s="58"/>
      <c r="F883" s="20"/>
      <c r="G883" s="18"/>
      <c r="H883" s="25"/>
      <c r="I883" s="15">
        <v>883</v>
      </c>
      <c r="J883" s="15"/>
      <c r="K883" s="16"/>
      <c r="L883" s="59" t="s">
        <v>573</v>
      </c>
      <c r="M883">
        <v>1</v>
      </c>
    </row>
    <row r="884" spans="1:13">
      <c r="A884" s="17" t="s">
        <v>406</v>
      </c>
      <c r="B884" s="17" t="s">
        <v>531</v>
      </c>
      <c r="C884" s="18"/>
      <c r="D884" s="19">
        <v>1</v>
      </c>
      <c r="E884" s="58"/>
      <c r="F884" s="20"/>
      <c r="G884" s="18"/>
      <c r="H884" s="25"/>
      <c r="I884" s="15">
        <v>884</v>
      </c>
      <c r="J884" s="15"/>
      <c r="K884" s="16"/>
      <c r="L884" s="59" t="s">
        <v>573</v>
      </c>
      <c r="M884">
        <v>1</v>
      </c>
    </row>
    <row r="885" spans="1:13">
      <c r="A885" s="17" t="s">
        <v>406</v>
      </c>
      <c r="B885" s="17" t="s">
        <v>358</v>
      </c>
      <c r="C885" s="18"/>
      <c r="D885" s="19">
        <v>1</v>
      </c>
      <c r="E885" s="58"/>
      <c r="F885" s="20"/>
      <c r="G885" s="18"/>
      <c r="H885" s="25"/>
      <c r="I885" s="15">
        <v>885</v>
      </c>
      <c r="J885" s="15"/>
      <c r="K885" s="16"/>
      <c r="L885" s="59" t="s">
        <v>573</v>
      </c>
      <c r="M885">
        <v>1</v>
      </c>
    </row>
    <row r="886" spans="1:13">
      <c r="A886" s="17" t="s">
        <v>406</v>
      </c>
      <c r="B886" s="17" t="s">
        <v>405</v>
      </c>
      <c r="C886" s="18"/>
      <c r="D886" s="19">
        <v>1</v>
      </c>
      <c r="E886" s="58"/>
      <c r="F886" s="20"/>
      <c r="G886" s="18"/>
      <c r="H886" s="25"/>
      <c r="I886" s="15">
        <v>886</v>
      </c>
      <c r="J886" s="15"/>
      <c r="K886" s="16"/>
      <c r="L886" s="59" t="s">
        <v>573</v>
      </c>
      <c r="M886">
        <v>1</v>
      </c>
    </row>
    <row r="887" spans="1:13">
      <c r="A887" s="17" t="s">
        <v>406</v>
      </c>
      <c r="B887" s="17" t="s">
        <v>404</v>
      </c>
      <c r="C887" s="18"/>
      <c r="D887" s="19">
        <v>1</v>
      </c>
      <c r="E887" s="58"/>
      <c r="F887" s="20"/>
      <c r="G887" s="18"/>
      <c r="H887" s="25"/>
      <c r="I887" s="15">
        <v>887</v>
      </c>
      <c r="J887" s="15"/>
      <c r="K887" s="16"/>
      <c r="L887" s="59" t="s">
        <v>573</v>
      </c>
      <c r="M887">
        <v>1</v>
      </c>
    </row>
    <row r="888" spans="1:13">
      <c r="A888" s="17" t="s">
        <v>220</v>
      </c>
      <c r="B888" s="17" t="s">
        <v>267</v>
      </c>
      <c r="C888" s="18"/>
      <c r="D888" s="19">
        <v>5.5</v>
      </c>
      <c r="E888" s="58"/>
      <c r="F888" s="20"/>
      <c r="G888" s="18"/>
      <c r="H888" s="25"/>
      <c r="I888" s="15">
        <v>888</v>
      </c>
      <c r="J888" s="15"/>
      <c r="K888" s="16"/>
      <c r="L888" s="59" t="s">
        <v>572</v>
      </c>
      <c r="M888">
        <v>2</v>
      </c>
    </row>
    <row r="889" spans="1:13">
      <c r="A889" s="17" t="s">
        <v>220</v>
      </c>
      <c r="B889" s="17" t="s">
        <v>560</v>
      </c>
      <c r="C889" s="18"/>
      <c r="D889" s="19">
        <v>1</v>
      </c>
      <c r="E889" s="58"/>
      <c r="F889" s="20"/>
      <c r="G889" s="18"/>
      <c r="H889" s="25"/>
      <c r="I889" s="15">
        <v>889</v>
      </c>
      <c r="J889" s="15"/>
      <c r="K889" s="16"/>
      <c r="L889" s="59" t="s">
        <v>572</v>
      </c>
      <c r="M889">
        <v>1</v>
      </c>
    </row>
    <row r="890" spans="1:13">
      <c r="A890" s="17" t="s">
        <v>312</v>
      </c>
      <c r="B890" s="17" t="s">
        <v>220</v>
      </c>
      <c r="C890" s="18"/>
      <c r="D890" s="19">
        <v>1</v>
      </c>
      <c r="E890" s="58"/>
      <c r="F890" s="20"/>
      <c r="G890" s="18"/>
      <c r="H890" s="25"/>
      <c r="I890" s="15">
        <v>890</v>
      </c>
      <c r="J890" s="15"/>
      <c r="K890" s="16"/>
      <c r="L890" s="59" t="s">
        <v>573</v>
      </c>
      <c r="M890">
        <v>1</v>
      </c>
    </row>
    <row r="891" spans="1:13">
      <c r="A891" s="17" t="s">
        <v>220</v>
      </c>
      <c r="B891" s="17" t="s">
        <v>455</v>
      </c>
      <c r="C891" s="18"/>
      <c r="D891" s="19">
        <v>1</v>
      </c>
      <c r="E891" s="58"/>
      <c r="F891" s="20"/>
      <c r="G891" s="18"/>
      <c r="H891" s="25"/>
      <c r="I891" s="15">
        <v>891</v>
      </c>
      <c r="J891" s="15"/>
      <c r="K891" s="16"/>
      <c r="L891" s="59" t="s">
        <v>573</v>
      </c>
      <c r="M891">
        <v>1</v>
      </c>
    </row>
    <row r="892" spans="1:13">
      <c r="A892" s="17" t="s">
        <v>220</v>
      </c>
      <c r="B892" s="17" t="s">
        <v>533</v>
      </c>
      <c r="C892" s="18"/>
      <c r="D892" s="19">
        <v>1</v>
      </c>
      <c r="E892" s="58"/>
      <c r="F892" s="20"/>
      <c r="G892" s="18"/>
      <c r="H892" s="25"/>
      <c r="I892" s="15">
        <v>892</v>
      </c>
      <c r="J892" s="15"/>
      <c r="K892" s="16"/>
      <c r="L892" s="59" t="s">
        <v>573</v>
      </c>
      <c r="M892">
        <v>1</v>
      </c>
    </row>
    <row r="893" spans="1:13">
      <c r="A893" s="17" t="s">
        <v>220</v>
      </c>
      <c r="B893" s="17" t="s">
        <v>312</v>
      </c>
      <c r="C893" s="18"/>
      <c r="D893" s="19">
        <v>1</v>
      </c>
      <c r="E893" s="58"/>
      <c r="F893" s="20"/>
      <c r="G893" s="18"/>
      <c r="H893" s="25"/>
      <c r="I893" s="15">
        <v>893</v>
      </c>
      <c r="J893" s="15"/>
      <c r="K893" s="16"/>
      <c r="L893" s="59" t="s">
        <v>573</v>
      </c>
      <c r="M893">
        <v>1</v>
      </c>
    </row>
    <row r="894" spans="1:13">
      <c r="A894" s="17" t="s">
        <v>220</v>
      </c>
      <c r="B894" s="17" t="s">
        <v>517</v>
      </c>
      <c r="C894" s="18"/>
      <c r="D894" s="19">
        <v>1</v>
      </c>
      <c r="E894" s="58"/>
      <c r="F894" s="20"/>
      <c r="G894" s="18"/>
      <c r="H894" s="25"/>
      <c r="I894" s="15">
        <v>894</v>
      </c>
      <c r="J894" s="15"/>
      <c r="K894" s="16"/>
      <c r="L894" s="59" t="s">
        <v>573</v>
      </c>
      <c r="M894">
        <v>1</v>
      </c>
    </row>
    <row r="895" spans="1:13">
      <c r="A895" s="17" t="s">
        <v>220</v>
      </c>
      <c r="B895" s="17" t="s">
        <v>363</v>
      </c>
      <c r="C895" s="18"/>
      <c r="D895" s="19">
        <v>1</v>
      </c>
      <c r="E895" s="58"/>
      <c r="F895" s="20"/>
      <c r="G895" s="18"/>
      <c r="H895" s="25"/>
      <c r="I895" s="15">
        <v>895</v>
      </c>
      <c r="J895" s="15"/>
      <c r="K895" s="16"/>
      <c r="L895" s="59" t="s">
        <v>573</v>
      </c>
      <c r="M895">
        <v>1</v>
      </c>
    </row>
    <row r="896" spans="1:13">
      <c r="A896" s="17" t="s">
        <v>363</v>
      </c>
      <c r="B896" s="17" t="s">
        <v>220</v>
      </c>
      <c r="C896" s="18"/>
      <c r="D896" s="19">
        <v>1</v>
      </c>
      <c r="E896" s="58"/>
      <c r="F896" s="20"/>
      <c r="G896" s="18"/>
      <c r="H896" s="25"/>
      <c r="I896" s="15">
        <v>896</v>
      </c>
      <c r="J896" s="15"/>
      <c r="K896" s="16"/>
      <c r="L896" s="59" t="s">
        <v>573</v>
      </c>
      <c r="M896">
        <v>1</v>
      </c>
    </row>
    <row r="897" spans="1:13">
      <c r="A897" s="17" t="s">
        <v>407</v>
      </c>
      <c r="B897" s="17" t="s">
        <v>220</v>
      </c>
      <c r="C897" s="18"/>
      <c r="D897" s="19">
        <v>1</v>
      </c>
      <c r="E897" s="58"/>
      <c r="F897" s="20"/>
      <c r="G897" s="18"/>
      <c r="H897" s="25"/>
      <c r="I897" s="15">
        <v>897</v>
      </c>
      <c r="J897" s="15"/>
      <c r="K897" s="16"/>
      <c r="L897" s="59" t="s">
        <v>573</v>
      </c>
      <c r="M897">
        <v>1</v>
      </c>
    </row>
    <row r="898" spans="1:13">
      <c r="A898" s="17" t="s">
        <v>315</v>
      </c>
      <c r="B898" s="17" t="s">
        <v>407</v>
      </c>
      <c r="C898" s="18"/>
      <c r="D898" s="19">
        <v>1</v>
      </c>
      <c r="E898" s="58"/>
      <c r="F898" s="20"/>
      <c r="G898" s="18"/>
      <c r="H898" s="25"/>
      <c r="I898" s="15">
        <v>898</v>
      </c>
      <c r="J898" s="15"/>
      <c r="K898" s="16"/>
      <c r="L898" s="59" t="s">
        <v>572</v>
      </c>
      <c r="M898">
        <v>1</v>
      </c>
    </row>
    <row r="899" spans="1:13">
      <c r="A899" s="17" t="s">
        <v>315</v>
      </c>
      <c r="B899" s="17" t="s">
        <v>314</v>
      </c>
      <c r="C899" s="18"/>
      <c r="D899" s="19">
        <v>1</v>
      </c>
      <c r="E899" s="58"/>
      <c r="F899" s="20"/>
      <c r="G899" s="18"/>
      <c r="H899" s="25"/>
      <c r="I899" s="15">
        <v>899</v>
      </c>
      <c r="J899" s="15"/>
      <c r="K899" s="16"/>
      <c r="L899" s="59" t="s">
        <v>573</v>
      </c>
      <c r="M899">
        <v>1</v>
      </c>
    </row>
    <row r="900" spans="1:13">
      <c r="A900" s="17" t="s">
        <v>315</v>
      </c>
      <c r="B900" s="17" t="s">
        <v>408</v>
      </c>
      <c r="C900" s="18"/>
      <c r="D900" s="19">
        <v>1</v>
      </c>
      <c r="E900" s="58"/>
      <c r="F900" s="20"/>
      <c r="G900" s="18"/>
      <c r="H900" s="25"/>
      <c r="I900" s="15">
        <v>900</v>
      </c>
      <c r="J900" s="15"/>
      <c r="K900" s="16"/>
      <c r="L900" s="59" t="s">
        <v>573</v>
      </c>
      <c r="M900">
        <v>1</v>
      </c>
    </row>
    <row r="901" spans="1:13">
      <c r="A901" s="17" t="s">
        <v>315</v>
      </c>
      <c r="B901" s="17" t="s">
        <v>496</v>
      </c>
      <c r="C901" s="18"/>
      <c r="D901" s="19">
        <v>1</v>
      </c>
      <c r="E901" s="58"/>
      <c r="F901" s="20"/>
      <c r="G901" s="18"/>
      <c r="H901" s="25"/>
      <c r="I901" s="15">
        <v>901</v>
      </c>
      <c r="J901" s="15"/>
      <c r="K901" s="16"/>
      <c r="L901" s="59" t="s">
        <v>573</v>
      </c>
      <c r="M901">
        <v>1</v>
      </c>
    </row>
    <row r="902" spans="1:13">
      <c r="A902" s="17" t="s">
        <v>408</v>
      </c>
      <c r="B902" s="17" t="s">
        <v>315</v>
      </c>
      <c r="C902" s="18"/>
      <c r="D902" s="19">
        <v>1</v>
      </c>
      <c r="E902" s="58"/>
      <c r="F902" s="20"/>
      <c r="G902" s="18"/>
      <c r="H902" s="25"/>
      <c r="I902" s="15">
        <v>902</v>
      </c>
      <c r="J902" s="15"/>
      <c r="K902" s="16"/>
      <c r="L902" s="59" t="s">
        <v>573</v>
      </c>
      <c r="M902">
        <v>1</v>
      </c>
    </row>
    <row r="903" spans="1:13">
      <c r="A903" s="17" t="s">
        <v>409</v>
      </c>
      <c r="B903" s="17" t="s">
        <v>408</v>
      </c>
      <c r="C903" s="18"/>
      <c r="D903" s="19">
        <v>5.5</v>
      </c>
      <c r="E903" s="58"/>
      <c r="F903" s="20"/>
      <c r="G903" s="18"/>
      <c r="H903" s="25"/>
      <c r="I903" s="15">
        <v>903</v>
      </c>
      <c r="J903" s="15"/>
      <c r="K903" s="16"/>
      <c r="L903" s="59" t="s">
        <v>572</v>
      </c>
      <c r="M903">
        <v>2</v>
      </c>
    </row>
    <row r="904" spans="1:13">
      <c r="A904" s="17" t="s">
        <v>409</v>
      </c>
      <c r="B904" s="17" t="s">
        <v>526</v>
      </c>
      <c r="C904" s="18"/>
      <c r="D904" s="19">
        <v>1</v>
      </c>
      <c r="E904" s="58"/>
      <c r="F904" s="20"/>
      <c r="G904" s="18"/>
      <c r="H904" s="25"/>
      <c r="I904" s="15">
        <v>904</v>
      </c>
      <c r="J904" s="15"/>
      <c r="K904" s="16"/>
      <c r="L904" s="59" t="s">
        <v>573</v>
      </c>
      <c r="M904">
        <v>1</v>
      </c>
    </row>
    <row r="905" spans="1:13">
      <c r="A905" s="17" t="s">
        <v>409</v>
      </c>
      <c r="B905" s="17" t="s">
        <v>440</v>
      </c>
      <c r="C905" s="18"/>
      <c r="D905" s="19">
        <v>1</v>
      </c>
      <c r="E905" s="58"/>
      <c r="F905" s="20"/>
      <c r="G905" s="18"/>
      <c r="H905" s="25"/>
      <c r="I905" s="15">
        <v>905</v>
      </c>
      <c r="J905" s="15"/>
      <c r="K905" s="16"/>
      <c r="L905" s="59" t="s">
        <v>573</v>
      </c>
      <c r="M905">
        <v>1</v>
      </c>
    </row>
    <row r="906" spans="1:13">
      <c r="A906" s="17" t="s">
        <v>410</v>
      </c>
      <c r="B906" s="17" t="s">
        <v>409</v>
      </c>
      <c r="C906" s="18"/>
      <c r="D906" s="19">
        <v>1</v>
      </c>
      <c r="E906" s="58"/>
      <c r="F906" s="20"/>
      <c r="G906" s="18"/>
      <c r="H906" s="25"/>
      <c r="I906" s="15">
        <v>906</v>
      </c>
      <c r="J906" s="15"/>
      <c r="K906" s="16"/>
      <c r="L906" s="59" t="s">
        <v>573</v>
      </c>
      <c r="M906">
        <v>1</v>
      </c>
    </row>
    <row r="907" spans="1:13">
      <c r="A907" s="17" t="s">
        <v>386</v>
      </c>
      <c r="B907" s="17" t="s">
        <v>409</v>
      </c>
      <c r="C907" s="18"/>
      <c r="D907" s="19">
        <v>1</v>
      </c>
      <c r="E907" s="58"/>
      <c r="F907" s="20"/>
      <c r="G907" s="18"/>
      <c r="H907" s="25"/>
      <c r="I907" s="15">
        <v>907</v>
      </c>
      <c r="J907" s="15"/>
      <c r="K907" s="16"/>
      <c r="L907" s="59" t="s">
        <v>573</v>
      </c>
      <c r="M907">
        <v>1</v>
      </c>
    </row>
    <row r="908" spans="1:13">
      <c r="A908" s="17" t="s">
        <v>408</v>
      </c>
      <c r="B908" s="17" t="s">
        <v>409</v>
      </c>
      <c r="C908" s="18"/>
      <c r="D908" s="19">
        <v>1</v>
      </c>
      <c r="E908" s="58"/>
      <c r="F908" s="20"/>
      <c r="G908" s="18"/>
      <c r="H908" s="25"/>
      <c r="I908" s="15">
        <v>908</v>
      </c>
      <c r="J908" s="15"/>
      <c r="K908" s="16"/>
      <c r="L908" s="59" t="s">
        <v>573</v>
      </c>
      <c r="M908">
        <v>1</v>
      </c>
    </row>
    <row r="909" spans="1:13">
      <c r="A909" s="17" t="s">
        <v>411</v>
      </c>
      <c r="B909" s="17" t="s">
        <v>408</v>
      </c>
      <c r="C909" s="18"/>
      <c r="D909" s="19">
        <v>1</v>
      </c>
      <c r="E909" s="58"/>
      <c r="F909" s="20"/>
      <c r="G909" s="18"/>
      <c r="H909" s="25"/>
      <c r="I909" s="15">
        <v>909</v>
      </c>
      <c r="J909" s="15"/>
      <c r="K909" s="16"/>
      <c r="L909" s="59" t="s">
        <v>573</v>
      </c>
      <c r="M909">
        <v>1</v>
      </c>
    </row>
    <row r="910" spans="1:13">
      <c r="A910" s="17" t="s">
        <v>408</v>
      </c>
      <c r="B910" s="17" t="s">
        <v>411</v>
      </c>
      <c r="C910" s="18"/>
      <c r="D910" s="19">
        <v>1</v>
      </c>
      <c r="E910" s="58"/>
      <c r="F910" s="20"/>
      <c r="G910" s="18"/>
      <c r="H910" s="25"/>
      <c r="I910" s="15">
        <v>910</v>
      </c>
      <c r="J910" s="15"/>
      <c r="K910" s="16"/>
      <c r="L910" s="59" t="s">
        <v>573</v>
      </c>
      <c r="M910">
        <v>1</v>
      </c>
    </row>
    <row r="911" spans="1:13">
      <c r="A911" s="17" t="s">
        <v>343</v>
      </c>
      <c r="B911" s="17" t="s">
        <v>473</v>
      </c>
      <c r="C911" s="18"/>
      <c r="D911" s="19">
        <v>1</v>
      </c>
      <c r="E911" s="58"/>
      <c r="F911" s="20"/>
      <c r="G911" s="18"/>
      <c r="H911" s="25"/>
      <c r="I911" s="15">
        <v>911</v>
      </c>
      <c r="J911" s="15"/>
      <c r="K911" s="16"/>
      <c r="L911" s="59" t="s">
        <v>572</v>
      </c>
      <c r="M911">
        <v>1</v>
      </c>
    </row>
    <row r="912" spans="1:13">
      <c r="A912" s="17" t="s">
        <v>343</v>
      </c>
      <c r="B912" s="17" t="s">
        <v>408</v>
      </c>
      <c r="C912" s="18"/>
      <c r="D912" s="19">
        <v>1</v>
      </c>
      <c r="E912" s="58"/>
      <c r="F912" s="20"/>
      <c r="G912" s="18"/>
      <c r="H912" s="25"/>
      <c r="I912" s="15">
        <v>912</v>
      </c>
      <c r="J912" s="15"/>
      <c r="K912" s="16"/>
      <c r="L912" s="59" t="s">
        <v>573</v>
      </c>
      <c r="M912">
        <v>1</v>
      </c>
    </row>
    <row r="913" spans="1:13">
      <c r="A913" s="17" t="s">
        <v>343</v>
      </c>
      <c r="B913" s="17" t="s">
        <v>403</v>
      </c>
      <c r="C913" s="18"/>
      <c r="D913" s="19">
        <v>1</v>
      </c>
      <c r="E913" s="58"/>
      <c r="F913" s="20"/>
      <c r="G913" s="18"/>
      <c r="H913" s="25"/>
      <c r="I913" s="15">
        <v>913</v>
      </c>
      <c r="J913" s="15"/>
      <c r="K913" s="16"/>
      <c r="L913" s="59" t="s">
        <v>573</v>
      </c>
      <c r="M913">
        <v>1</v>
      </c>
    </row>
    <row r="914" spans="1:13">
      <c r="A914" s="17" t="s">
        <v>343</v>
      </c>
      <c r="B914" s="17" t="s">
        <v>216</v>
      </c>
      <c r="C914" s="18"/>
      <c r="D914" s="19">
        <v>1</v>
      </c>
      <c r="E914" s="58"/>
      <c r="F914" s="20"/>
      <c r="G914" s="18"/>
      <c r="H914" s="25"/>
      <c r="I914" s="15">
        <v>914</v>
      </c>
      <c r="J914" s="15"/>
      <c r="K914" s="16"/>
      <c r="L914" s="59" t="s">
        <v>573</v>
      </c>
      <c r="M914">
        <v>1</v>
      </c>
    </row>
    <row r="915" spans="1:13">
      <c r="A915" s="17" t="s">
        <v>343</v>
      </c>
      <c r="B915" s="17" t="s">
        <v>497</v>
      </c>
      <c r="C915" s="18"/>
      <c r="D915" s="19">
        <v>1</v>
      </c>
      <c r="E915" s="58"/>
      <c r="F915" s="20"/>
      <c r="G915" s="18"/>
      <c r="H915" s="25"/>
      <c r="I915" s="15">
        <v>915</v>
      </c>
      <c r="J915" s="15"/>
      <c r="K915" s="16"/>
      <c r="L915" s="59" t="s">
        <v>573</v>
      </c>
      <c r="M915">
        <v>1</v>
      </c>
    </row>
    <row r="916" spans="1:13">
      <c r="A916" s="17" t="s">
        <v>343</v>
      </c>
      <c r="B916" s="17" t="s">
        <v>526</v>
      </c>
      <c r="C916" s="18"/>
      <c r="D916" s="19">
        <v>1</v>
      </c>
      <c r="E916" s="58"/>
      <c r="F916" s="20"/>
      <c r="G916" s="18"/>
      <c r="H916" s="25"/>
      <c r="I916" s="15">
        <v>916</v>
      </c>
      <c r="J916" s="15"/>
      <c r="K916" s="16"/>
      <c r="L916" s="59" t="s">
        <v>573</v>
      </c>
      <c r="M916">
        <v>1</v>
      </c>
    </row>
    <row r="917" spans="1:13">
      <c r="A917" s="17" t="s">
        <v>343</v>
      </c>
      <c r="B917" s="17" t="s">
        <v>535</v>
      </c>
      <c r="C917" s="18"/>
      <c r="D917" s="19">
        <v>1</v>
      </c>
      <c r="E917" s="58"/>
      <c r="F917" s="20"/>
      <c r="G917" s="18"/>
      <c r="H917" s="25"/>
      <c r="I917" s="15">
        <v>917</v>
      </c>
      <c r="J917" s="15"/>
      <c r="K917" s="16"/>
      <c r="L917" s="59" t="s">
        <v>573</v>
      </c>
      <c r="M917">
        <v>1</v>
      </c>
    </row>
    <row r="918" spans="1:13">
      <c r="A918" s="17" t="s">
        <v>408</v>
      </c>
      <c r="B918" s="17" t="s">
        <v>343</v>
      </c>
      <c r="C918" s="18"/>
      <c r="D918" s="19">
        <v>1</v>
      </c>
      <c r="E918" s="58"/>
      <c r="F918" s="20"/>
      <c r="G918" s="18"/>
      <c r="H918" s="25"/>
      <c r="I918" s="15">
        <v>918</v>
      </c>
      <c r="J918" s="15"/>
      <c r="K918" s="16"/>
      <c r="L918" s="59" t="s">
        <v>573</v>
      </c>
      <c r="M918">
        <v>1</v>
      </c>
    </row>
    <row r="919" spans="1:13">
      <c r="A919" s="17" t="s">
        <v>412</v>
      </c>
      <c r="B919" s="17" t="s">
        <v>488</v>
      </c>
      <c r="C919" s="18"/>
      <c r="D919" s="19">
        <v>1</v>
      </c>
      <c r="E919" s="58"/>
      <c r="F919" s="20"/>
      <c r="G919" s="18"/>
      <c r="H919" s="25"/>
      <c r="I919" s="15">
        <v>919</v>
      </c>
      <c r="J919" s="15"/>
      <c r="K919" s="16"/>
      <c r="L919" s="59" t="s">
        <v>572</v>
      </c>
      <c r="M919">
        <v>1</v>
      </c>
    </row>
    <row r="920" spans="1:13">
      <c r="A920" s="17" t="s">
        <v>174</v>
      </c>
      <c r="B920" s="17" t="s">
        <v>412</v>
      </c>
      <c r="C920" s="18"/>
      <c r="D920" s="19">
        <v>1</v>
      </c>
      <c r="E920" s="58"/>
      <c r="F920" s="20"/>
      <c r="G920" s="18"/>
      <c r="H920" s="25"/>
      <c r="I920" s="15">
        <v>920</v>
      </c>
      <c r="J920" s="15"/>
      <c r="K920" s="16"/>
      <c r="L920" s="59" t="s">
        <v>573</v>
      </c>
      <c r="M920">
        <v>1</v>
      </c>
    </row>
    <row r="921" spans="1:13">
      <c r="A921" s="17" t="s">
        <v>391</v>
      </c>
      <c r="B921" s="17" t="s">
        <v>412</v>
      </c>
      <c r="C921" s="18"/>
      <c r="D921" s="19">
        <v>1</v>
      </c>
      <c r="E921" s="58"/>
      <c r="F921" s="20"/>
      <c r="G921" s="18"/>
      <c r="H921" s="25"/>
      <c r="I921" s="15">
        <v>921</v>
      </c>
      <c r="J921" s="15"/>
      <c r="K921" s="16"/>
      <c r="L921" s="59" t="s">
        <v>573</v>
      </c>
      <c r="M921">
        <v>1</v>
      </c>
    </row>
    <row r="922" spans="1:13">
      <c r="A922" s="17" t="s">
        <v>412</v>
      </c>
      <c r="B922" s="17" t="s">
        <v>531</v>
      </c>
      <c r="C922" s="18"/>
      <c r="D922" s="19">
        <v>1</v>
      </c>
      <c r="E922" s="58"/>
      <c r="F922" s="20"/>
      <c r="G922" s="18"/>
      <c r="H922" s="25"/>
      <c r="I922" s="15">
        <v>922</v>
      </c>
      <c r="J922" s="15"/>
      <c r="K922" s="16"/>
      <c r="L922" s="59" t="s">
        <v>573</v>
      </c>
      <c r="M922">
        <v>1</v>
      </c>
    </row>
    <row r="923" spans="1:13">
      <c r="A923" s="17" t="s">
        <v>412</v>
      </c>
      <c r="B923" s="17" t="s">
        <v>408</v>
      </c>
      <c r="C923" s="18"/>
      <c r="D923" s="19">
        <v>1</v>
      </c>
      <c r="E923" s="58"/>
      <c r="F923" s="20"/>
      <c r="G923" s="18"/>
      <c r="H923" s="25"/>
      <c r="I923" s="15">
        <v>923</v>
      </c>
      <c r="J923" s="15"/>
      <c r="K923" s="16"/>
      <c r="L923" s="59" t="s">
        <v>573</v>
      </c>
      <c r="M923">
        <v>1</v>
      </c>
    </row>
    <row r="924" spans="1:13">
      <c r="A924" s="17" t="s">
        <v>412</v>
      </c>
      <c r="B924" s="17" t="s">
        <v>391</v>
      </c>
      <c r="C924" s="18"/>
      <c r="D924" s="19">
        <v>1</v>
      </c>
      <c r="E924" s="58"/>
      <c r="F924" s="20"/>
      <c r="G924" s="18"/>
      <c r="H924" s="25"/>
      <c r="I924" s="15">
        <v>924</v>
      </c>
      <c r="J924" s="15"/>
      <c r="K924" s="16"/>
      <c r="L924" s="59" t="s">
        <v>573</v>
      </c>
      <c r="M924">
        <v>1</v>
      </c>
    </row>
    <row r="925" spans="1:13">
      <c r="A925" s="17" t="s">
        <v>412</v>
      </c>
      <c r="B925" s="17" t="s">
        <v>494</v>
      </c>
      <c r="C925" s="18"/>
      <c r="D925" s="19">
        <v>1</v>
      </c>
      <c r="E925" s="58"/>
      <c r="F925" s="20"/>
      <c r="G925" s="18"/>
      <c r="H925" s="25"/>
      <c r="I925" s="15">
        <v>925</v>
      </c>
      <c r="J925" s="15"/>
      <c r="K925" s="16"/>
      <c r="L925" s="59" t="s">
        <v>573</v>
      </c>
      <c r="M925">
        <v>1</v>
      </c>
    </row>
    <row r="926" spans="1:13">
      <c r="A926" s="17" t="s">
        <v>412</v>
      </c>
      <c r="B926" s="17" t="s">
        <v>451</v>
      </c>
      <c r="C926" s="18"/>
      <c r="D926" s="19">
        <v>1</v>
      </c>
      <c r="E926" s="58"/>
      <c r="F926" s="20"/>
      <c r="G926" s="18"/>
      <c r="H926" s="25"/>
      <c r="I926" s="15">
        <v>926</v>
      </c>
      <c r="J926" s="15"/>
      <c r="K926" s="16"/>
      <c r="L926" s="59" t="s">
        <v>573</v>
      </c>
      <c r="M926">
        <v>1</v>
      </c>
    </row>
    <row r="927" spans="1:13">
      <c r="A927" s="17" t="s">
        <v>412</v>
      </c>
      <c r="B927" s="17" t="s">
        <v>174</v>
      </c>
      <c r="C927" s="18"/>
      <c r="D927" s="19">
        <v>1</v>
      </c>
      <c r="E927" s="58"/>
      <c r="F927" s="20"/>
      <c r="G927" s="18"/>
      <c r="H927" s="25"/>
      <c r="I927" s="15">
        <v>927</v>
      </c>
      <c r="J927" s="15"/>
      <c r="K927" s="16"/>
      <c r="L927" s="59" t="s">
        <v>573</v>
      </c>
      <c r="M927">
        <v>1</v>
      </c>
    </row>
    <row r="928" spans="1:13">
      <c r="A928" s="17" t="s">
        <v>412</v>
      </c>
      <c r="B928" s="17" t="s">
        <v>448</v>
      </c>
      <c r="C928" s="18"/>
      <c r="D928" s="19">
        <v>1</v>
      </c>
      <c r="E928" s="58"/>
      <c r="F928" s="20"/>
      <c r="G928" s="18"/>
      <c r="H928" s="25"/>
      <c r="I928" s="15">
        <v>928</v>
      </c>
      <c r="J928" s="15"/>
      <c r="K928" s="16"/>
      <c r="L928" s="59" t="s">
        <v>573</v>
      </c>
      <c r="M928">
        <v>1</v>
      </c>
    </row>
    <row r="929" spans="1:13">
      <c r="A929" s="17" t="s">
        <v>412</v>
      </c>
      <c r="B929" s="17" t="s">
        <v>290</v>
      </c>
      <c r="C929" s="18"/>
      <c r="D929" s="19">
        <v>1</v>
      </c>
      <c r="E929" s="58"/>
      <c r="F929" s="20"/>
      <c r="G929" s="18"/>
      <c r="H929" s="25"/>
      <c r="I929" s="15">
        <v>929</v>
      </c>
      <c r="J929" s="15"/>
      <c r="K929" s="16"/>
      <c r="L929" s="59" t="s">
        <v>573</v>
      </c>
      <c r="M929">
        <v>1</v>
      </c>
    </row>
    <row r="930" spans="1:13">
      <c r="A930" s="17" t="s">
        <v>413</v>
      </c>
      <c r="B930" s="17" t="s">
        <v>554</v>
      </c>
      <c r="C930" s="18"/>
      <c r="D930" s="19">
        <v>1</v>
      </c>
      <c r="E930" s="58"/>
      <c r="F930" s="20"/>
      <c r="G930" s="18"/>
      <c r="H930" s="25"/>
      <c r="I930" s="15">
        <v>930</v>
      </c>
      <c r="J930" s="15"/>
      <c r="K930" s="16"/>
      <c r="L930" s="59" t="s">
        <v>573</v>
      </c>
      <c r="M930">
        <v>1</v>
      </c>
    </row>
    <row r="931" spans="1:13">
      <c r="A931" s="17" t="s">
        <v>413</v>
      </c>
      <c r="B931" s="17" t="s">
        <v>531</v>
      </c>
      <c r="C931" s="18"/>
      <c r="D931" s="19">
        <v>1</v>
      </c>
      <c r="E931" s="58"/>
      <c r="F931" s="20"/>
      <c r="G931" s="18"/>
      <c r="H931" s="25"/>
      <c r="I931" s="15">
        <v>931</v>
      </c>
      <c r="J931" s="15"/>
      <c r="K931" s="16"/>
      <c r="L931" s="59" t="s">
        <v>573</v>
      </c>
      <c r="M931">
        <v>1</v>
      </c>
    </row>
    <row r="932" spans="1:13">
      <c r="A932" s="17" t="s">
        <v>413</v>
      </c>
      <c r="B932" s="17" t="s">
        <v>171</v>
      </c>
      <c r="C932" s="18"/>
      <c r="D932" s="19">
        <v>1</v>
      </c>
      <c r="E932" s="58"/>
      <c r="F932" s="20"/>
      <c r="G932" s="18"/>
      <c r="H932" s="25"/>
      <c r="I932" s="15">
        <v>932</v>
      </c>
      <c r="J932" s="15"/>
      <c r="K932" s="16"/>
      <c r="L932" s="59" t="s">
        <v>573</v>
      </c>
      <c r="M932">
        <v>1</v>
      </c>
    </row>
    <row r="933" spans="1:13">
      <c r="A933" s="17" t="s">
        <v>413</v>
      </c>
      <c r="B933" s="17" t="s">
        <v>423</v>
      </c>
      <c r="C933" s="18"/>
      <c r="D933" s="19">
        <v>1</v>
      </c>
      <c r="E933" s="58"/>
      <c r="F933" s="20"/>
      <c r="G933" s="18"/>
      <c r="H933" s="25"/>
      <c r="I933" s="15">
        <v>933</v>
      </c>
      <c r="J933" s="15"/>
      <c r="K933" s="16"/>
      <c r="L933" s="59" t="s">
        <v>573</v>
      </c>
      <c r="M933">
        <v>1</v>
      </c>
    </row>
    <row r="934" spans="1:13">
      <c r="A934" s="17" t="s">
        <v>414</v>
      </c>
      <c r="B934" s="17" t="s">
        <v>415</v>
      </c>
      <c r="C934" s="18"/>
      <c r="D934" s="19">
        <v>5.5</v>
      </c>
      <c r="E934" s="58"/>
      <c r="F934" s="20"/>
      <c r="G934" s="18"/>
      <c r="H934" s="25"/>
      <c r="I934" s="15">
        <v>934</v>
      </c>
      <c r="J934" s="15"/>
      <c r="K934" s="16"/>
      <c r="L934" s="59" t="s">
        <v>572</v>
      </c>
      <c r="M934">
        <v>2</v>
      </c>
    </row>
    <row r="935" spans="1:13">
      <c r="A935" s="17" t="s">
        <v>415</v>
      </c>
      <c r="B935" s="17" t="s">
        <v>414</v>
      </c>
      <c r="C935" s="18"/>
      <c r="D935" s="19">
        <v>1</v>
      </c>
      <c r="E935" s="58"/>
      <c r="F935" s="20"/>
      <c r="G935" s="18"/>
      <c r="H935" s="25"/>
      <c r="I935" s="15">
        <v>935</v>
      </c>
      <c r="J935" s="15"/>
      <c r="K935" s="16"/>
      <c r="L935" s="59" t="s">
        <v>573</v>
      </c>
      <c r="M935">
        <v>1</v>
      </c>
    </row>
    <row r="936" spans="1:13">
      <c r="A936" s="17" t="s">
        <v>416</v>
      </c>
      <c r="B936" s="17" t="s">
        <v>417</v>
      </c>
      <c r="C936" s="18"/>
      <c r="D936" s="19">
        <v>1</v>
      </c>
      <c r="E936" s="58"/>
      <c r="F936" s="20"/>
      <c r="G936" s="18"/>
      <c r="H936" s="25"/>
      <c r="I936" s="15">
        <v>936</v>
      </c>
      <c r="J936" s="15"/>
      <c r="K936" s="16"/>
      <c r="L936" s="59" t="s">
        <v>572</v>
      </c>
      <c r="M936">
        <v>1</v>
      </c>
    </row>
    <row r="937" spans="1:13">
      <c r="A937" s="17" t="s">
        <v>215</v>
      </c>
      <c r="B937" s="17" t="s">
        <v>417</v>
      </c>
      <c r="C937" s="18"/>
      <c r="D937" s="19">
        <v>1</v>
      </c>
      <c r="E937" s="58"/>
      <c r="F937" s="20"/>
      <c r="G937" s="18"/>
      <c r="H937" s="25"/>
      <c r="I937" s="15">
        <v>937</v>
      </c>
      <c r="J937" s="15"/>
      <c r="K937" s="16"/>
      <c r="L937" s="59" t="s">
        <v>573</v>
      </c>
      <c r="M937">
        <v>1</v>
      </c>
    </row>
    <row r="938" spans="1:13">
      <c r="A938" s="17" t="s">
        <v>367</v>
      </c>
      <c r="B938" s="17" t="s">
        <v>417</v>
      </c>
      <c r="C938" s="18"/>
      <c r="D938" s="19">
        <v>1</v>
      </c>
      <c r="E938" s="58"/>
      <c r="F938" s="20"/>
      <c r="G938" s="18"/>
      <c r="H938" s="25"/>
      <c r="I938" s="15">
        <v>938</v>
      </c>
      <c r="J938" s="15"/>
      <c r="K938" s="16"/>
      <c r="L938" s="59" t="s">
        <v>573</v>
      </c>
      <c r="M938">
        <v>1</v>
      </c>
    </row>
    <row r="939" spans="1:13">
      <c r="A939" s="17" t="s">
        <v>417</v>
      </c>
      <c r="B939" s="17" t="s">
        <v>416</v>
      </c>
      <c r="C939" s="18"/>
      <c r="D939" s="19">
        <v>1</v>
      </c>
      <c r="E939" s="58"/>
      <c r="F939" s="20"/>
      <c r="G939" s="18"/>
      <c r="H939" s="25"/>
      <c r="I939" s="15">
        <v>939</v>
      </c>
      <c r="J939" s="15"/>
      <c r="K939" s="16"/>
      <c r="L939" s="59" t="s">
        <v>573</v>
      </c>
      <c r="M939">
        <v>1</v>
      </c>
    </row>
    <row r="940" spans="1:13">
      <c r="A940" s="17" t="s">
        <v>322</v>
      </c>
      <c r="B940" s="17" t="s">
        <v>267</v>
      </c>
      <c r="C940" s="18"/>
      <c r="D940" s="19">
        <v>5.5</v>
      </c>
      <c r="E940" s="58"/>
      <c r="F940" s="20"/>
      <c r="G940" s="18"/>
      <c r="H940" s="25"/>
      <c r="I940" s="15">
        <v>940</v>
      </c>
      <c r="J940" s="15"/>
      <c r="K940" s="16"/>
      <c r="L940" s="59" t="s">
        <v>572</v>
      </c>
      <c r="M940">
        <v>2</v>
      </c>
    </row>
    <row r="941" spans="1:13">
      <c r="A941" s="17" t="s">
        <v>322</v>
      </c>
      <c r="B941" s="17" t="s">
        <v>535</v>
      </c>
      <c r="C941" s="18"/>
      <c r="D941" s="19">
        <v>1</v>
      </c>
      <c r="E941" s="58"/>
      <c r="F941" s="20"/>
      <c r="G941" s="18"/>
      <c r="H941" s="25"/>
      <c r="I941" s="15">
        <v>941</v>
      </c>
      <c r="J941" s="15"/>
      <c r="K941" s="16"/>
      <c r="L941" s="59" t="s">
        <v>573</v>
      </c>
      <c r="M941">
        <v>1</v>
      </c>
    </row>
    <row r="942" spans="1:13">
      <c r="A942" s="17" t="s">
        <v>418</v>
      </c>
      <c r="B942" s="17" t="s">
        <v>322</v>
      </c>
      <c r="C942" s="18"/>
      <c r="D942" s="19">
        <v>1</v>
      </c>
      <c r="E942" s="58"/>
      <c r="F942" s="20"/>
      <c r="G942" s="18"/>
      <c r="H942" s="25"/>
      <c r="I942" s="15">
        <v>942</v>
      </c>
      <c r="J942" s="15"/>
      <c r="K942" s="16"/>
      <c r="L942" s="59" t="s">
        <v>573</v>
      </c>
      <c r="M942">
        <v>1</v>
      </c>
    </row>
    <row r="943" spans="1:13">
      <c r="A943" s="17" t="s">
        <v>418</v>
      </c>
      <c r="B943" s="17" t="s">
        <v>554</v>
      </c>
      <c r="C943" s="18"/>
      <c r="D943" s="19">
        <v>1</v>
      </c>
      <c r="E943" s="58"/>
      <c r="F943" s="20"/>
      <c r="G943" s="18"/>
      <c r="H943" s="25"/>
      <c r="I943" s="15">
        <v>943</v>
      </c>
      <c r="J943" s="15"/>
      <c r="K943" s="16"/>
      <c r="L943" s="59" t="s">
        <v>572</v>
      </c>
      <c r="M943">
        <v>1</v>
      </c>
    </row>
    <row r="944" spans="1:13">
      <c r="A944" s="17" t="s">
        <v>419</v>
      </c>
      <c r="B944" s="17" t="s">
        <v>408</v>
      </c>
      <c r="C944" s="18"/>
      <c r="D944" s="19">
        <v>5.5</v>
      </c>
      <c r="E944" s="58"/>
      <c r="F944" s="20"/>
      <c r="G944" s="18"/>
      <c r="H944" s="25"/>
      <c r="I944" s="15">
        <v>944</v>
      </c>
      <c r="J944" s="15"/>
      <c r="K944" s="16"/>
      <c r="L944" s="59" t="s">
        <v>572</v>
      </c>
      <c r="M944">
        <v>2</v>
      </c>
    </row>
    <row r="945" spans="1:13">
      <c r="A945" s="17" t="s">
        <v>419</v>
      </c>
      <c r="B945" s="17" t="s">
        <v>531</v>
      </c>
      <c r="C945" s="18"/>
      <c r="D945" s="19">
        <v>1</v>
      </c>
      <c r="E945" s="58"/>
      <c r="F945" s="20"/>
      <c r="G945" s="18"/>
      <c r="H945" s="25"/>
      <c r="I945" s="15">
        <v>945</v>
      </c>
      <c r="J945" s="15"/>
      <c r="K945" s="16"/>
      <c r="L945" s="59" t="s">
        <v>573</v>
      </c>
      <c r="M945">
        <v>1</v>
      </c>
    </row>
    <row r="946" spans="1:13">
      <c r="A946" s="17" t="s">
        <v>420</v>
      </c>
      <c r="B946" s="17" t="s">
        <v>554</v>
      </c>
      <c r="C946" s="18"/>
      <c r="D946" s="19">
        <v>1</v>
      </c>
      <c r="E946" s="58"/>
      <c r="F946" s="20"/>
      <c r="G946" s="18"/>
      <c r="H946" s="25"/>
      <c r="I946" s="15">
        <v>946</v>
      </c>
      <c r="J946" s="15"/>
      <c r="K946" s="16"/>
      <c r="L946" s="59" t="s">
        <v>573</v>
      </c>
      <c r="M946">
        <v>1</v>
      </c>
    </row>
    <row r="947" spans="1:13">
      <c r="A947" s="17" t="s">
        <v>215</v>
      </c>
      <c r="B947" s="17" t="s">
        <v>332</v>
      </c>
      <c r="C947" s="18"/>
      <c r="D947" s="19">
        <v>1</v>
      </c>
      <c r="E947" s="58"/>
      <c r="F947" s="20"/>
      <c r="G947" s="18"/>
      <c r="H947" s="25"/>
      <c r="I947" s="15">
        <v>947</v>
      </c>
      <c r="J947" s="15"/>
      <c r="K947" s="16"/>
      <c r="L947" s="59" t="s">
        <v>572</v>
      </c>
      <c r="M947">
        <v>1</v>
      </c>
    </row>
    <row r="948" spans="1:13">
      <c r="A948" s="17" t="s">
        <v>215</v>
      </c>
      <c r="B948" s="17" t="s">
        <v>367</v>
      </c>
      <c r="C948" s="18"/>
      <c r="D948" s="19">
        <v>5.5</v>
      </c>
      <c r="E948" s="58"/>
      <c r="F948" s="20"/>
      <c r="G948" s="18"/>
      <c r="H948" s="25"/>
      <c r="I948" s="15">
        <v>948</v>
      </c>
      <c r="J948" s="15"/>
      <c r="K948" s="16"/>
      <c r="L948" s="59" t="s">
        <v>572</v>
      </c>
      <c r="M948">
        <v>2</v>
      </c>
    </row>
    <row r="949" spans="1:13">
      <c r="A949" s="17" t="s">
        <v>215</v>
      </c>
      <c r="B949" s="17" t="s">
        <v>416</v>
      </c>
      <c r="C949" s="18"/>
      <c r="D949" s="19">
        <v>1</v>
      </c>
      <c r="E949" s="58"/>
      <c r="F949" s="20"/>
      <c r="G949" s="18"/>
      <c r="H949" s="25"/>
      <c r="I949" s="15">
        <v>949</v>
      </c>
      <c r="J949" s="15"/>
      <c r="K949" s="16"/>
      <c r="L949" s="59" t="s">
        <v>572</v>
      </c>
      <c r="M949">
        <v>1</v>
      </c>
    </row>
    <row r="950" spans="1:13">
      <c r="A950" s="17" t="s">
        <v>215</v>
      </c>
      <c r="B950" s="17" t="s">
        <v>352</v>
      </c>
      <c r="C950" s="18"/>
      <c r="D950" s="19">
        <v>1</v>
      </c>
      <c r="E950" s="58"/>
      <c r="F950" s="20"/>
      <c r="G950" s="18"/>
      <c r="H950" s="25"/>
      <c r="I950" s="15">
        <v>950</v>
      </c>
      <c r="J950" s="15"/>
      <c r="K950" s="16"/>
      <c r="L950" s="59" t="s">
        <v>573</v>
      </c>
      <c r="M950">
        <v>1</v>
      </c>
    </row>
    <row r="951" spans="1:13">
      <c r="A951" s="17" t="s">
        <v>215</v>
      </c>
      <c r="B951" s="17" t="s">
        <v>171</v>
      </c>
      <c r="C951" s="18"/>
      <c r="D951" s="19">
        <v>1</v>
      </c>
      <c r="E951" s="58"/>
      <c r="F951" s="20"/>
      <c r="G951" s="18"/>
      <c r="H951" s="25"/>
      <c r="I951" s="15">
        <v>951</v>
      </c>
      <c r="J951" s="15"/>
      <c r="K951" s="16"/>
      <c r="L951" s="59" t="s">
        <v>573</v>
      </c>
      <c r="M951">
        <v>1</v>
      </c>
    </row>
    <row r="952" spans="1:13">
      <c r="A952" s="17" t="s">
        <v>215</v>
      </c>
      <c r="B952" s="17" t="s">
        <v>550</v>
      </c>
      <c r="C952" s="18"/>
      <c r="D952" s="19">
        <v>1</v>
      </c>
      <c r="E952" s="58"/>
      <c r="F952" s="20"/>
      <c r="G952" s="18"/>
      <c r="H952" s="25"/>
      <c r="I952" s="15">
        <v>952</v>
      </c>
      <c r="J952" s="15"/>
      <c r="K952" s="16"/>
      <c r="L952" s="59" t="s">
        <v>573</v>
      </c>
      <c r="M952">
        <v>1</v>
      </c>
    </row>
    <row r="953" spans="1:13">
      <c r="A953" s="17" t="s">
        <v>215</v>
      </c>
      <c r="B953" s="17" t="s">
        <v>471</v>
      </c>
      <c r="C953" s="18"/>
      <c r="D953" s="19">
        <v>1</v>
      </c>
      <c r="E953" s="58"/>
      <c r="F953" s="20"/>
      <c r="G953" s="18"/>
      <c r="H953" s="25"/>
      <c r="I953" s="15">
        <v>953</v>
      </c>
      <c r="J953" s="15"/>
      <c r="K953" s="16"/>
      <c r="L953" s="59" t="s">
        <v>573</v>
      </c>
      <c r="M953">
        <v>1</v>
      </c>
    </row>
    <row r="954" spans="1:13">
      <c r="A954" s="17" t="s">
        <v>215</v>
      </c>
      <c r="B954" s="17" t="s">
        <v>348</v>
      </c>
      <c r="C954" s="18"/>
      <c r="D954" s="19">
        <v>1</v>
      </c>
      <c r="E954" s="58"/>
      <c r="F954" s="20"/>
      <c r="G954" s="18"/>
      <c r="H954" s="25"/>
      <c r="I954" s="15">
        <v>954</v>
      </c>
      <c r="J954" s="15"/>
      <c r="K954" s="16"/>
      <c r="L954" s="59" t="s">
        <v>573</v>
      </c>
      <c r="M954">
        <v>1</v>
      </c>
    </row>
    <row r="955" spans="1:13">
      <c r="A955" s="17" t="s">
        <v>348</v>
      </c>
      <c r="B955" s="17" t="s">
        <v>215</v>
      </c>
      <c r="C955" s="18"/>
      <c r="D955" s="19">
        <v>1</v>
      </c>
      <c r="E955" s="58"/>
      <c r="F955" s="20"/>
      <c r="G955" s="18"/>
      <c r="H955" s="25"/>
      <c r="I955" s="15">
        <v>955</v>
      </c>
      <c r="J955" s="15"/>
      <c r="K955" s="16"/>
      <c r="L955" s="59" t="s">
        <v>573</v>
      </c>
      <c r="M955">
        <v>1</v>
      </c>
    </row>
    <row r="956" spans="1:13">
      <c r="A956" s="17" t="s">
        <v>416</v>
      </c>
      <c r="B956" s="17" t="s">
        <v>215</v>
      </c>
      <c r="C956" s="18"/>
      <c r="D956" s="19">
        <v>1</v>
      </c>
      <c r="E956" s="58"/>
      <c r="F956" s="20"/>
      <c r="G956" s="18"/>
      <c r="H956" s="25"/>
      <c r="I956" s="15">
        <v>956</v>
      </c>
      <c r="J956" s="15"/>
      <c r="K956" s="16"/>
      <c r="L956" s="59" t="s">
        <v>573</v>
      </c>
      <c r="M956">
        <v>1</v>
      </c>
    </row>
    <row r="957" spans="1:13">
      <c r="A957" s="17" t="s">
        <v>421</v>
      </c>
      <c r="B957" s="17" t="s">
        <v>367</v>
      </c>
      <c r="C957" s="18"/>
      <c r="D957" s="19">
        <v>5.5</v>
      </c>
      <c r="E957" s="58"/>
      <c r="F957" s="20"/>
      <c r="G957" s="18"/>
      <c r="H957" s="25"/>
      <c r="I957" s="15">
        <v>957</v>
      </c>
      <c r="J957" s="15"/>
      <c r="K957" s="16"/>
      <c r="L957" s="59" t="s">
        <v>572</v>
      </c>
      <c r="M957">
        <v>2</v>
      </c>
    </row>
    <row r="958" spans="1:13">
      <c r="A958" s="17" t="s">
        <v>367</v>
      </c>
      <c r="B958" s="17" t="s">
        <v>421</v>
      </c>
      <c r="C958" s="18"/>
      <c r="D958" s="19">
        <v>1</v>
      </c>
      <c r="E958" s="58"/>
      <c r="F958" s="20"/>
      <c r="G958" s="18"/>
      <c r="H958" s="25"/>
      <c r="I958" s="15">
        <v>958</v>
      </c>
      <c r="J958" s="15"/>
      <c r="K958" s="16"/>
      <c r="L958" s="59" t="s">
        <v>573</v>
      </c>
      <c r="M958">
        <v>1</v>
      </c>
    </row>
    <row r="959" spans="1:13">
      <c r="A959" s="17" t="s">
        <v>367</v>
      </c>
      <c r="B959" s="17" t="s">
        <v>471</v>
      </c>
      <c r="C959" s="18"/>
      <c r="D959" s="19">
        <v>1</v>
      </c>
      <c r="E959" s="58"/>
      <c r="F959" s="20"/>
      <c r="G959" s="18"/>
      <c r="H959" s="25"/>
      <c r="I959" s="15">
        <v>959</v>
      </c>
      <c r="J959" s="15"/>
      <c r="K959" s="16"/>
      <c r="L959" s="59" t="s">
        <v>573</v>
      </c>
      <c r="M959">
        <v>1</v>
      </c>
    </row>
    <row r="960" spans="1:13">
      <c r="A960" s="17" t="s">
        <v>367</v>
      </c>
      <c r="B960" s="17" t="s">
        <v>416</v>
      </c>
      <c r="C960" s="18"/>
      <c r="D960" s="19">
        <v>1</v>
      </c>
      <c r="E960" s="58"/>
      <c r="F960" s="20"/>
      <c r="G960" s="18"/>
      <c r="H960" s="25"/>
      <c r="I960" s="15">
        <v>960</v>
      </c>
      <c r="J960" s="15"/>
      <c r="K960" s="16"/>
      <c r="L960" s="59" t="s">
        <v>573</v>
      </c>
      <c r="M960">
        <v>1</v>
      </c>
    </row>
    <row r="961" spans="1:13">
      <c r="A961" s="17" t="s">
        <v>367</v>
      </c>
      <c r="B961" s="17" t="s">
        <v>267</v>
      </c>
      <c r="C961" s="18"/>
      <c r="D961" s="19">
        <v>1</v>
      </c>
      <c r="E961" s="58"/>
      <c r="F961" s="20"/>
      <c r="G961" s="18"/>
      <c r="H961" s="25"/>
      <c r="I961" s="15">
        <v>961</v>
      </c>
      <c r="J961" s="15"/>
      <c r="K961" s="16"/>
      <c r="L961" s="59" t="s">
        <v>573</v>
      </c>
      <c r="M961">
        <v>1</v>
      </c>
    </row>
    <row r="962" spans="1:13">
      <c r="A962" s="17" t="s">
        <v>416</v>
      </c>
      <c r="B962" s="17" t="s">
        <v>367</v>
      </c>
      <c r="C962" s="18"/>
      <c r="D962" s="19">
        <v>1</v>
      </c>
      <c r="E962" s="58"/>
      <c r="F962" s="20"/>
      <c r="G962" s="18"/>
      <c r="H962" s="25"/>
      <c r="I962" s="15">
        <v>962</v>
      </c>
      <c r="J962" s="15"/>
      <c r="K962" s="16"/>
      <c r="L962" s="59" t="s">
        <v>573</v>
      </c>
      <c r="M962">
        <v>1</v>
      </c>
    </row>
    <row r="963" spans="1:13">
      <c r="A963" s="17" t="s">
        <v>361</v>
      </c>
      <c r="B963" s="17" t="s">
        <v>364</v>
      </c>
      <c r="C963" s="18"/>
      <c r="D963" s="19">
        <v>5.5</v>
      </c>
      <c r="E963" s="58"/>
      <c r="F963" s="20"/>
      <c r="G963" s="18"/>
      <c r="H963" s="25"/>
      <c r="I963" s="15">
        <v>963</v>
      </c>
      <c r="J963" s="15"/>
      <c r="K963" s="16"/>
      <c r="L963" s="59" t="s">
        <v>572</v>
      </c>
      <c r="M963">
        <v>2</v>
      </c>
    </row>
    <row r="964" spans="1:13">
      <c r="A964" s="17" t="s">
        <v>364</v>
      </c>
      <c r="B964" s="17" t="s">
        <v>361</v>
      </c>
      <c r="C964" s="18"/>
      <c r="D964" s="19">
        <v>1</v>
      </c>
      <c r="E964" s="58"/>
      <c r="F964" s="20"/>
      <c r="G964" s="18"/>
      <c r="H964" s="25"/>
      <c r="I964" s="15">
        <v>964</v>
      </c>
      <c r="J964" s="15"/>
      <c r="K964" s="16"/>
      <c r="L964" s="59" t="s">
        <v>573</v>
      </c>
      <c r="M964">
        <v>1</v>
      </c>
    </row>
    <row r="965" spans="1:13">
      <c r="A965" s="17" t="s">
        <v>422</v>
      </c>
      <c r="B965" s="17" t="s">
        <v>361</v>
      </c>
      <c r="C965" s="18"/>
      <c r="D965" s="19">
        <v>1</v>
      </c>
      <c r="E965" s="58"/>
      <c r="F965" s="20"/>
      <c r="G965" s="18"/>
      <c r="H965" s="25"/>
      <c r="I965" s="15">
        <v>965</v>
      </c>
      <c r="J965" s="15"/>
      <c r="K965" s="16"/>
      <c r="L965" s="59" t="s">
        <v>573</v>
      </c>
      <c r="M965">
        <v>1</v>
      </c>
    </row>
    <row r="966" spans="1:13">
      <c r="A966" s="17" t="s">
        <v>364</v>
      </c>
      <c r="B966" s="17" t="s">
        <v>556</v>
      </c>
      <c r="C966" s="18"/>
      <c r="D966" s="19">
        <v>1</v>
      </c>
      <c r="E966" s="58"/>
      <c r="F966" s="20"/>
      <c r="G966" s="18"/>
      <c r="H966" s="25"/>
      <c r="I966" s="15">
        <v>966</v>
      </c>
      <c r="J966" s="15"/>
      <c r="K966" s="16"/>
      <c r="L966" s="59" t="s">
        <v>573</v>
      </c>
      <c r="M966">
        <v>1</v>
      </c>
    </row>
    <row r="967" spans="1:13">
      <c r="A967" s="17" t="s">
        <v>364</v>
      </c>
      <c r="B967" s="17" t="s">
        <v>528</v>
      </c>
      <c r="C967" s="18"/>
      <c r="D967" s="19">
        <v>1</v>
      </c>
      <c r="E967" s="58"/>
      <c r="F967" s="20"/>
      <c r="G967" s="18"/>
      <c r="H967" s="25"/>
      <c r="I967" s="15">
        <v>967</v>
      </c>
      <c r="J967" s="15"/>
      <c r="K967" s="16"/>
      <c r="L967" s="59" t="s">
        <v>573</v>
      </c>
      <c r="M967">
        <v>1</v>
      </c>
    </row>
    <row r="968" spans="1:13">
      <c r="A968" s="17" t="s">
        <v>364</v>
      </c>
      <c r="B968" s="17" t="s">
        <v>494</v>
      </c>
      <c r="C968" s="18"/>
      <c r="D968" s="19">
        <v>1</v>
      </c>
      <c r="E968" s="58"/>
      <c r="F968" s="20"/>
      <c r="G968" s="18"/>
      <c r="H968" s="25"/>
      <c r="I968" s="15">
        <v>968</v>
      </c>
      <c r="J968" s="15"/>
      <c r="K968" s="16"/>
      <c r="L968" s="59" t="s">
        <v>573</v>
      </c>
      <c r="M968">
        <v>1</v>
      </c>
    </row>
    <row r="969" spans="1:13">
      <c r="A969" s="17" t="s">
        <v>422</v>
      </c>
      <c r="B969" s="17" t="s">
        <v>364</v>
      </c>
      <c r="C969" s="18"/>
      <c r="D969" s="19">
        <v>1</v>
      </c>
      <c r="E969" s="58"/>
      <c r="F969" s="20"/>
      <c r="G969" s="18"/>
      <c r="H969" s="25"/>
      <c r="I969" s="15">
        <v>969</v>
      </c>
      <c r="J969" s="15"/>
      <c r="K969" s="16"/>
      <c r="L969" s="59" t="s">
        <v>573</v>
      </c>
      <c r="M969">
        <v>1</v>
      </c>
    </row>
    <row r="970" spans="1:13">
      <c r="A970" s="17" t="s">
        <v>422</v>
      </c>
      <c r="B970" s="17" t="s">
        <v>570</v>
      </c>
      <c r="C970" s="18"/>
      <c r="D970" s="19">
        <v>1</v>
      </c>
      <c r="E970" s="58"/>
      <c r="F970" s="20"/>
      <c r="G970" s="18"/>
      <c r="H970" s="25"/>
      <c r="I970" s="15">
        <v>970</v>
      </c>
      <c r="J970" s="15"/>
      <c r="K970" s="16"/>
      <c r="L970" s="59" t="s">
        <v>573</v>
      </c>
      <c r="M970">
        <v>1</v>
      </c>
    </row>
    <row r="971" spans="1:13">
      <c r="A971" s="17" t="s">
        <v>422</v>
      </c>
      <c r="B971" s="17" t="s">
        <v>351</v>
      </c>
      <c r="C971" s="18"/>
      <c r="D971" s="19">
        <v>1</v>
      </c>
      <c r="E971" s="58"/>
      <c r="F971" s="20"/>
      <c r="G971" s="18"/>
      <c r="H971" s="25"/>
      <c r="I971" s="15">
        <v>971</v>
      </c>
      <c r="J971" s="15"/>
      <c r="K971" s="16"/>
      <c r="L971" s="59" t="s">
        <v>573</v>
      </c>
      <c r="M971">
        <v>1</v>
      </c>
    </row>
    <row r="972" spans="1:13">
      <c r="A972" s="17" t="s">
        <v>422</v>
      </c>
      <c r="B972" s="17" t="s">
        <v>314</v>
      </c>
      <c r="C972" s="18"/>
      <c r="D972" s="19">
        <v>1</v>
      </c>
      <c r="E972" s="58"/>
      <c r="F972" s="20"/>
      <c r="G972" s="18"/>
      <c r="H972" s="25"/>
      <c r="I972" s="15">
        <v>972</v>
      </c>
      <c r="J972" s="15"/>
      <c r="K972" s="16"/>
      <c r="L972" s="59" t="s">
        <v>573</v>
      </c>
      <c r="M972">
        <v>1</v>
      </c>
    </row>
    <row r="973" spans="1:13">
      <c r="A973" s="17" t="s">
        <v>422</v>
      </c>
      <c r="B973" s="17" t="s">
        <v>533</v>
      </c>
      <c r="C973" s="18"/>
      <c r="D973" s="19">
        <v>1</v>
      </c>
      <c r="E973" s="58"/>
      <c r="F973" s="20"/>
      <c r="G973" s="18"/>
      <c r="H973" s="25"/>
      <c r="I973" s="15">
        <v>973</v>
      </c>
      <c r="J973" s="15"/>
      <c r="K973" s="16"/>
      <c r="L973" s="59" t="s">
        <v>573</v>
      </c>
      <c r="M973">
        <v>1</v>
      </c>
    </row>
    <row r="974" spans="1:13">
      <c r="A974" s="17" t="s">
        <v>422</v>
      </c>
      <c r="B974" s="17" t="s">
        <v>350</v>
      </c>
      <c r="C974" s="18"/>
      <c r="D974" s="19">
        <v>1</v>
      </c>
      <c r="E974" s="58"/>
      <c r="F974" s="20"/>
      <c r="G974" s="18"/>
      <c r="H974" s="25"/>
      <c r="I974" s="15">
        <v>974</v>
      </c>
      <c r="J974" s="15"/>
      <c r="K974" s="16"/>
      <c r="L974" s="59" t="s">
        <v>573</v>
      </c>
      <c r="M974">
        <v>1</v>
      </c>
    </row>
    <row r="975" spans="1:13">
      <c r="A975" s="17" t="s">
        <v>422</v>
      </c>
      <c r="B975" s="17" t="s">
        <v>408</v>
      </c>
      <c r="C975" s="18"/>
      <c r="D975" s="19">
        <v>1</v>
      </c>
      <c r="E975" s="58"/>
      <c r="F975" s="20"/>
      <c r="G975" s="18"/>
      <c r="H975" s="25"/>
      <c r="I975" s="15">
        <v>975</v>
      </c>
      <c r="J975" s="15"/>
      <c r="K975" s="16"/>
      <c r="L975" s="59" t="s">
        <v>573</v>
      </c>
      <c r="M975">
        <v>1</v>
      </c>
    </row>
    <row r="976" spans="1:13">
      <c r="A976" s="17" t="s">
        <v>422</v>
      </c>
      <c r="B976" s="17" t="s">
        <v>519</v>
      </c>
      <c r="C976" s="18"/>
      <c r="D976" s="19">
        <v>1</v>
      </c>
      <c r="E976" s="58"/>
      <c r="F976" s="20"/>
      <c r="G976" s="18"/>
      <c r="H976" s="25"/>
      <c r="I976" s="15">
        <v>976</v>
      </c>
      <c r="J976" s="15"/>
      <c r="K976" s="16"/>
      <c r="L976" s="59" t="s">
        <v>573</v>
      </c>
      <c r="M976">
        <v>1</v>
      </c>
    </row>
    <row r="977" spans="1:13">
      <c r="A977" s="17" t="s">
        <v>422</v>
      </c>
      <c r="B977" s="17" t="s">
        <v>439</v>
      </c>
      <c r="C977" s="18"/>
      <c r="D977" s="19">
        <v>1</v>
      </c>
      <c r="E977" s="58"/>
      <c r="F977" s="20"/>
      <c r="G977" s="18"/>
      <c r="H977" s="25"/>
      <c r="I977" s="15">
        <v>977</v>
      </c>
      <c r="J977" s="15"/>
      <c r="K977" s="16"/>
      <c r="L977" s="59" t="s">
        <v>573</v>
      </c>
      <c r="M977">
        <v>1</v>
      </c>
    </row>
    <row r="978" spans="1:13">
      <c r="A978" s="17" t="s">
        <v>422</v>
      </c>
      <c r="B978" s="17" t="s">
        <v>410</v>
      </c>
      <c r="C978" s="18"/>
      <c r="D978" s="19">
        <v>1</v>
      </c>
      <c r="E978" s="58"/>
      <c r="F978" s="20"/>
      <c r="G978" s="18"/>
      <c r="H978" s="25"/>
      <c r="I978" s="15">
        <v>978</v>
      </c>
      <c r="J978" s="15"/>
      <c r="K978" s="16"/>
      <c r="L978" s="59" t="s">
        <v>573</v>
      </c>
      <c r="M978">
        <v>1</v>
      </c>
    </row>
    <row r="979" spans="1:13">
      <c r="A979" s="17" t="s">
        <v>423</v>
      </c>
      <c r="B979" s="17" t="s">
        <v>554</v>
      </c>
      <c r="C979" s="18"/>
      <c r="D979" s="19">
        <v>1</v>
      </c>
      <c r="E979" s="58"/>
      <c r="F979" s="20"/>
      <c r="G979" s="18"/>
      <c r="H979" s="25"/>
      <c r="I979" s="15">
        <v>979</v>
      </c>
      <c r="J979" s="15"/>
      <c r="K979" s="16"/>
      <c r="L979" s="59" t="s">
        <v>572</v>
      </c>
      <c r="M979">
        <v>1</v>
      </c>
    </row>
    <row r="980" spans="1:13">
      <c r="A980" s="17" t="s">
        <v>423</v>
      </c>
      <c r="B980" s="17" t="s">
        <v>358</v>
      </c>
      <c r="C980" s="18"/>
      <c r="D980" s="19">
        <v>1</v>
      </c>
      <c r="E980" s="58"/>
      <c r="F980" s="20"/>
      <c r="G980" s="18"/>
      <c r="H980" s="25"/>
      <c r="I980" s="15">
        <v>980</v>
      </c>
      <c r="J980" s="15"/>
      <c r="K980" s="16"/>
      <c r="L980" s="59" t="s">
        <v>573</v>
      </c>
      <c r="M980">
        <v>1</v>
      </c>
    </row>
    <row r="981" spans="1:13">
      <c r="A981" s="17" t="s">
        <v>254</v>
      </c>
      <c r="B981" s="17" t="s">
        <v>423</v>
      </c>
      <c r="C981" s="18"/>
      <c r="D981" s="19">
        <v>1</v>
      </c>
      <c r="E981" s="58"/>
      <c r="F981" s="20"/>
      <c r="G981" s="18"/>
      <c r="H981" s="25"/>
      <c r="I981" s="15">
        <v>981</v>
      </c>
      <c r="J981" s="15"/>
      <c r="K981" s="16"/>
      <c r="L981" s="59" t="s">
        <v>573</v>
      </c>
      <c r="M981">
        <v>1</v>
      </c>
    </row>
    <row r="982" spans="1:13">
      <c r="A982" s="17" t="s">
        <v>424</v>
      </c>
      <c r="B982" s="17" t="s">
        <v>423</v>
      </c>
      <c r="C982" s="18"/>
      <c r="D982" s="19">
        <v>1</v>
      </c>
      <c r="E982" s="58"/>
      <c r="F982" s="20"/>
      <c r="G982" s="18"/>
      <c r="H982" s="25"/>
      <c r="I982" s="15">
        <v>982</v>
      </c>
      <c r="J982" s="15"/>
      <c r="K982" s="16"/>
      <c r="L982" s="59" t="s">
        <v>573</v>
      </c>
      <c r="M982">
        <v>1</v>
      </c>
    </row>
    <row r="983" spans="1:13">
      <c r="A983" s="17" t="s">
        <v>425</v>
      </c>
      <c r="B983" s="17" t="s">
        <v>427</v>
      </c>
      <c r="C983" s="18"/>
      <c r="D983" s="19">
        <v>5.5</v>
      </c>
      <c r="E983" s="58"/>
      <c r="F983" s="20"/>
      <c r="G983" s="18"/>
      <c r="H983" s="25"/>
      <c r="I983" s="15">
        <v>983</v>
      </c>
      <c r="J983" s="15"/>
      <c r="K983" s="16"/>
      <c r="L983" s="59" t="s">
        <v>572</v>
      </c>
      <c r="M983">
        <v>2</v>
      </c>
    </row>
    <row r="984" spans="1:13">
      <c r="A984" s="17" t="s">
        <v>426</v>
      </c>
      <c r="B984" s="17" t="s">
        <v>427</v>
      </c>
      <c r="C984" s="18"/>
      <c r="D984" s="19">
        <v>1</v>
      </c>
      <c r="E984" s="58"/>
      <c r="F984" s="20"/>
      <c r="G984" s="18"/>
      <c r="H984" s="25"/>
      <c r="I984" s="15">
        <v>984</v>
      </c>
      <c r="J984" s="15"/>
      <c r="K984" s="16"/>
      <c r="L984" s="59" t="s">
        <v>573</v>
      </c>
      <c r="M984">
        <v>1</v>
      </c>
    </row>
    <row r="985" spans="1:13">
      <c r="A985" s="17" t="s">
        <v>351</v>
      </c>
      <c r="B985" s="17" t="s">
        <v>427</v>
      </c>
      <c r="C985" s="18"/>
      <c r="D985" s="19">
        <v>1</v>
      </c>
      <c r="E985" s="58"/>
      <c r="F985" s="20"/>
      <c r="G985" s="18"/>
      <c r="H985" s="25"/>
      <c r="I985" s="15">
        <v>985</v>
      </c>
      <c r="J985" s="15"/>
      <c r="K985" s="16"/>
      <c r="L985" s="59" t="s">
        <v>573</v>
      </c>
      <c r="M985">
        <v>1</v>
      </c>
    </row>
    <row r="986" spans="1:13">
      <c r="A986" s="17" t="s">
        <v>194</v>
      </c>
      <c r="B986" s="17" t="s">
        <v>427</v>
      </c>
      <c r="C986" s="18"/>
      <c r="D986" s="19">
        <v>1</v>
      </c>
      <c r="E986" s="58"/>
      <c r="F986" s="20"/>
      <c r="G986" s="18"/>
      <c r="H986" s="25"/>
      <c r="I986" s="15">
        <v>986</v>
      </c>
      <c r="J986" s="15"/>
      <c r="K986" s="16"/>
      <c r="L986" s="59" t="s">
        <v>573</v>
      </c>
      <c r="M986">
        <v>1</v>
      </c>
    </row>
    <row r="987" spans="1:13">
      <c r="A987" s="17" t="s">
        <v>213</v>
      </c>
      <c r="B987" s="17" t="s">
        <v>427</v>
      </c>
      <c r="C987" s="18"/>
      <c r="D987" s="19">
        <v>1</v>
      </c>
      <c r="E987" s="58"/>
      <c r="F987" s="20"/>
      <c r="G987" s="18"/>
      <c r="H987" s="25"/>
      <c r="I987" s="15">
        <v>987</v>
      </c>
      <c r="J987" s="15"/>
      <c r="K987" s="16"/>
      <c r="L987" s="59" t="s">
        <v>573</v>
      </c>
      <c r="M987">
        <v>1</v>
      </c>
    </row>
    <row r="988" spans="1:13">
      <c r="A988" s="17" t="s">
        <v>427</v>
      </c>
      <c r="B988" s="17" t="s">
        <v>442</v>
      </c>
      <c r="C988" s="18"/>
      <c r="D988" s="19">
        <v>1</v>
      </c>
      <c r="E988" s="58"/>
      <c r="F988" s="20"/>
      <c r="G988" s="18"/>
      <c r="H988" s="25"/>
      <c r="I988" s="15">
        <v>988</v>
      </c>
      <c r="J988" s="15"/>
      <c r="K988" s="16"/>
      <c r="L988" s="59" t="s">
        <v>573</v>
      </c>
      <c r="M988">
        <v>1</v>
      </c>
    </row>
    <row r="989" spans="1:13">
      <c r="A989" s="17" t="s">
        <v>427</v>
      </c>
      <c r="B989" s="17" t="s">
        <v>426</v>
      </c>
      <c r="C989" s="18"/>
      <c r="D989" s="19">
        <v>1</v>
      </c>
      <c r="E989" s="58"/>
      <c r="F989" s="20"/>
      <c r="G989" s="18"/>
      <c r="H989" s="25"/>
      <c r="I989" s="15">
        <v>989</v>
      </c>
      <c r="J989" s="15"/>
      <c r="K989" s="16"/>
      <c r="L989" s="59" t="s">
        <v>573</v>
      </c>
      <c r="M989">
        <v>1</v>
      </c>
    </row>
    <row r="990" spans="1:13">
      <c r="A990" s="17" t="s">
        <v>427</v>
      </c>
      <c r="B990" s="17" t="s">
        <v>540</v>
      </c>
      <c r="C990" s="18"/>
      <c r="D990" s="19">
        <v>1</v>
      </c>
      <c r="E990" s="58"/>
      <c r="F990" s="20"/>
      <c r="G990" s="18"/>
      <c r="H990" s="25"/>
      <c r="I990" s="15">
        <v>990</v>
      </c>
      <c r="J990" s="15"/>
      <c r="K990" s="16"/>
      <c r="L990" s="59" t="s">
        <v>573</v>
      </c>
      <c r="M990">
        <v>1</v>
      </c>
    </row>
    <row r="991" spans="1:13">
      <c r="A991" s="17" t="s">
        <v>427</v>
      </c>
      <c r="B991" s="17" t="s">
        <v>424</v>
      </c>
      <c r="C991" s="18"/>
      <c r="D991" s="19">
        <v>1</v>
      </c>
      <c r="E991" s="58"/>
      <c r="F991" s="20"/>
      <c r="G991" s="18"/>
      <c r="H991" s="25"/>
      <c r="I991" s="15">
        <v>991</v>
      </c>
      <c r="J991" s="15"/>
      <c r="K991" s="16"/>
      <c r="L991" s="59" t="s">
        <v>573</v>
      </c>
      <c r="M991">
        <v>1</v>
      </c>
    </row>
    <row r="992" spans="1:13">
      <c r="A992" s="17" t="s">
        <v>427</v>
      </c>
      <c r="B992" s="17" t="s">
        <v>194</v>
      </c>
      <c r="C992" s="18"/>
      <c r="D992" s="19">
        <v>1</v>
      </c>
      <c r="E992" s="58"/>
      <c r="F992" s="20"/>
      <c r="G992" s="18"/>
      <c r="H992" s="25"/>
      <c r="I992" s="15">
        <v>992</v>
      </c>
      <c r="J992" s="15"/>
      <c r="K992" s="16"/>
      <c r="L992" s="59" t="s">
        <v>573</v>
      </c>
      <c r="M992">
        <v>1</v>
      </c>
    </row>
    <row r="993" spans="1:13">
      <c r="A993" s="17" t="s">
        <v>427</v>
      </c>
      <c r="B993" s="17" t="s">
        <v>428</v>
      </c>
      <c r="C993" s="18"/>
      <c r="D993" s="19">
        <v>1</v>
      </c>
      <c r="E993" s="58"/>
      <c r="F993" s="20"/>
      <c r="G993" s="18"/>
      <c r="H993" s="25"/>
      <c r="I993" s="15">
        <v>993</v>
      </c>
      <c r="J993" s="15"/>
      <c r="K993" s="16"/>
      <c r="L993" s="59" t="s">
        <v>573</v>
      </c>
      <c r="M993">
        <v>1</v>
      </c>
    </row>
    <row r="994" spans="1:13">
      <c r="A994" s="17" t="s">
        <v>427</v>
      </c>
      <c r="B994" s="17" t="s">
        <v>462</v>
      </c>
      <c r="C994" s="18"/>
      <c r="D994" s="19">
        <v>1</v>
      </c>
      <c r="E994" s="58"/>
      <c r="F994" s="20"/>
      <c r="G994" s="18"/>
      <c r="H994" s="25"/>
      <c r="I994" s="15">
        <v>994</v>
      </c>
      <c r="J994" s="15"/>
      <c r="K994" s="16"/>
      <c r="L994" s="59" t="s">
        <v>573</v>
      </c>
      <c r="M994">
        <v>1</v>
      </c>
    </row>
    <row r="995" spans="1:13">
      <c r="A995" s="17" t="s">
        <v>427</v>
      </c>
      <c r="B995" s="17" t="s">
        <v>373</v>
      </c>
      <c r="C995" s="18"/>
      <c r="D995" s="19">
        <v>1</v>
      </c>
      <c r="E995" s="58"/>
      <c r="F995" s="20"/>
      <c r="G995" s="18"/>
      <c r="H995" s="25"/>
      <c r="I995" s="15">
        <v>995</v>
      </c>
      <c r="J995" s="15"/>
      <c r="K995" s="16"/>
      <c r="L995" s="59" t="s">
        <v>573</v>
      </c>
      <c r="M995">
        <v>1</v>
      </c>
    </row>
    <row r="996" spans="1:13">
      <c r="A996" s="17" t="s">
        <v>427</v>
      </c>
      <c r="B996" s="17" t="s">
        <v>451</v>
      </c>
      <c r="C996" s="18"/>
      <c r="D996" s="19">
        <v>1</v>
      </c>
      <c r="E996" s="58"/>
      <c r="F996" s="20"/>
      <c r="G996" s="18"/>
      <c r="H996" s="25"/>
      <c r="I996" s="15">
        <v>996</v>
      </c>
      <c r="J996" s="15"/>
      <c r="K996" s="16"/>
      <c r="L996" s="59" t="s">
        <v>573</v>
      </c>
      <c r="M996">
        <v>1</v>
      </c>
    </row>
    <row r="997" spans="1:13">
      <c r="A997" s="17" t="s">
        <v>427</v>
      </c>
      <c r="B997" s="17" t="s">
        <v>515</v>
      </c>
      <c r="C997" s="18"/>
      <c r="D997" s="19">
        <v>1</v>
      </c>
      <c r="E997" s="58"/>
      <c r="F997" s="20"/>
      <c r="G997" s="18"/>
      <c r="H997" s="25"/>
      <c r="I997" s="15">
        <v>997</v>
      </c>
      <c r="J997" s="15"/>
      <c r="K997" s="16"/>
      <c r="L997" s="59" t="s">
        <v>573</v>
      </c>
      <c r="M997">
        <v>1</v>
      </c>
    </row>
    <row r="998" spans="1:13">
      <c r="A998" s="17" t="s">
        <v>427</v>
      </c>
      <c r="B998" s="17" t="s">
        <v>333</v>
      </c>
      <c r="C998" s="18"/>
      <c r="D998" s="19">
        <v>1</v>
      </c>
      <c r="E998" s="58"/>
      <c r="F998" s="20"/>
      <c r="G998" s="18"/>
      <c r="H998" s="25"/>
      <c r="I998" s="15">
        <v>998</v>
      </c>
      <c r="J998" s="15"/>
      <c r="K998" s="16"/>
      <c r="L998" s="59" t="s">
        <v>573</v>
      </c>
      <c r="M998">
        <v>1</v>
      </c>
    </row>
    <row r="999" spans="1:13">
      <c r="A999" s="17" t="s">
        <v>427</v>
      </c>
      <c r="B999" s="17" t="s">
        <v>425</v>
      </c>
      <c r="C999" s="18"/>
      <c r="D999" s="19">
        <v>1</v>
      </c>
      <c r="E999" s="58"/>
      <c r="F999" s="20"/>
      <c r="G999" s="18"/>
      <c r="H999" s="25"/>
      <c r="I999" s="15">
        <v>999</v>
      </c>
      <c r="J999" s="15"/>
      <c r="K999" s="16"/>
      <c r="L999" s="59" t="s">
        <v>573</v>
      </c>
      <c r="M999">
        <v>1</v>
      </c>
    </row>
    <row r="1000" spans="1:13">
      <c r="A1000" s="17" t="s">
        <v>427</v>
      </c>
      <c r="B1000" s="17" t="s">
        <v>213</v>
      </c>
      <c r="C1000" s="18"/>
      <c r="D1000" s="19">
        <v>1</v>
      </c>
      <c r="E1000" s="58"/>
      <c r="F1000" s="20"/>
      <c r="G1000" s="18"/>
      <c r="H1000" s="25"/>
      <c r="I1000" s="15">
        <v>1000</v>
      </c>
      <c r="J1000" s="15"/>
      <c r="K1000" s="16"/>
      <c r="L1000" s="59" t="s">
        <v>573</v>
      </c>
      <c r="M1000">
        <v>1</v>
      </c>
    </row>
    <row r="1001" spans="1:13">
      <c r="A1001" s="17" t="s">
        <v>427</v>
      </c>
      <c r="B1001" s="17" t="s">
        <v>273</v>
      </c>
      <c r="C1001" s="18"/>
      <c r="D1001" s="19">
        <v>1</v>
      </c>
      <c r="E1001" s="58"/>
      <c r="F1001" s="20"/>
      <c r="G1001" s="18"/>
      <c r="H1001" s="25"/>
      <c r="I1001" s="15">
        <v>1001</v>
      </c>
      <c r="J1001" s="15"/>
      <c r="K1001" s="16"/>
      <c r="L1001" s="59" t="s">
        <v>573</v>
      </c>
      <c r="M1001">
        <v>1</v>
      </c>
    </row>
    <row r="1002" spans="1:13">
      <c r="A1002" s="17" t="s">
        <v>428</v>
      </c>
      <c r="B1002" s="17" t="s">
        <v>427</v>
      </c>
      <c r="C1002" s="18"/>
      <c r="D1002" s="19">
        <v>1</v>
      </c>
      <c r="E1002" s="58"/>
      <c r="F1002" s="20"/>
      <c r="G1002" s="18"/>
      <c r="H1002" s="25"/>
      <c r="I1002" s="15">
        <v>1002</v>
      </c>
      <c r="J1002" s="15"/>
      <c r="K1002" s="16"/>
      <c r="L1002" s="59" t="s">
        <v>573</v>
      </c>
      <c r="M1002">
        <v>1</v>
      </c>
    </row>
    <row r="1003" spans="1:13">
      <c r="A1003" s="17" t="s">
        <v>424</v>
      </c>
      <c r="B1003" s="17" t="s">
        <v>427</v>
      </c>
      <c r="C1003" s="18"/>
      <c r="D1003" s="19">
        <v>1</v>
      </c>
      <c r="E1003" s="58"/>
      <c r="F1003" s="20"/>
      <c r="G1003" s="18"/>
      <c r="H1003" s="25"/>
      <c r="I1003" s="15">
        <v>1003</v>
      </c>
      <c r="J1003" s="15"/>
      <c r="K1003" s="16"/>
      <c r="L1003" s="59" t="s">
        <v>573</v>
      </c>
      <c r="M1003">
        <v>1</v>
      </c>
    </row>
    <row r="1004" spans="1:13">
      <c r="A1004" s="17" t="s">
        <v>273</v>
      </c>
      <c r="B1004" s="17" t="s">
        <v>425</v>
      </c>
      <c r="C1004" s="18"/>
      <c r="D1004" s="19">
        <v>5.5</v>
      </c>
      <c r="E1004" s="58"/>
      <c r="F1004" s="20"/>
      <c r="G1004" s="18"/>
      <c r="H1004" s="25"/>
      <c r="I1004" s="15">
        <v>1004</v>
      </c>
      <c r="J1004" s="15"/>
      <c r="K1004" s="16"/>
      <c r="L1004" s="59" t="s">
        <v>572</v>
      </c>
      <c r="M1004">
        <v>2</v>
      </c>
    </row>
    <row r="1005" spans="1:13">
      <c r="A1005" s="17" t="s">
        <v>425</v>
      </c>
      <c r="B1005" s="17" t="s">
        <v>428</v>
      </c>
      <c r="C1005" s="18"/>
      <c r="D1005" s="19">
        <v>5.5</v>
      </c>
      <c r="E1005" s="58"/>
      <c r="F1005" s="20"/>
      <c r="G1005" s="18"/>
      <c r="H1005" s="25"/>
      <c r="I1005" s="15">
        <v>1005</v>
      </c>
      <c r="J1005" s="15"/>
      <c r="K1005" s="16"/>
      <c r="L1005" s="59" t="s">
        <v>572</v>
      </c>
      <c r="M1005">
        <v>2</v>
      </c>
    </row>
    <row r="1006" spans="1:13">
      <c r="A1006" s="17" t="s">
        <v>426</v>
      </c>
      <c r="B1006" s="17" t="s">
        <v>425</v>
      </c>
      <c r="C1006" s="18"/>
      <c r="D1006" s="19">
        <v>1</v>
      </c>
      <c r="E1006" s="58"/>
      <c r="F1006" s="20"/>
      <c r="G1006" s="18"/>
      <c r="H1006" s="25"/>
      <c r="I1006" s="15">
        <v>1006</v>
      </c>
      <c r="J1006" s="15"/>
      <c r="K1006" s="16"/>
      <c r="L1006" s="59" t="s">
        <v>573</v>
      </c>
      <c r="M1006">
        <v>1</v>
      </c>
    </row>
    <row r="1007" spans="1:13">
      <c r="A1007" s="17" t="s">
        <v>194</v>
      </c>
      <c r="B1007" s="17" t="s">
        <v>425</v>
      </c>
      <c r="C1007" s="18"/>
      <c r="D1007" s="19">
        <v>1</v>
      </c>
      <c r="E1007" s="58"/>
      <c r="F1007" s="20"/>
      <c r="G1007" s="18"/>
      <c r="H1007" s="25"/>
      <c r="I1007" s="15">
        <v>1007</v>
      </c>
      <c r="J1007" s="15"/>
      <c r="K1007" s="16"/>
      <c r="L1007" s="59" t="s">
        <v>573</v>
      </c>
      <c r="M1007">
        <v>1</v>
      </c>
    </row>
    <row r="1008" spans="1:13">
      <c r="A1008" s="17" t="s">
        <v>213</v>
      </c>
      <c r="B1008" s="17" t="s">
        <v>425</v>
      </c>
      <c r="C1008" s="18"/>
      <c r="D1008" s="19">
        <v>1</v>
      </c>
      <c r="E1008" s="58"/>
      <c r="F1008" s="20"/>
      <c r="G1008" s="18"/>
      <c r="H1008" s="25"/>
      <c r="I1008" s="15">
        <v>1008</v>
      </c>
      <c r="J1008" s="15"/>
      <c r="K1008" s="16"/>
      <c r="L1008" s="59" t="s">
        <v>573</v>
      </c>
      <c r="M1008">
        <v>1</v>
      </c>
    </row>
    <row r="1009" spans="1:13">
      <c r="A1009" s="17" t="s">
        <v>425</v>
      </c>
      <c r="B1009" s="17" t="s">
        <v>426</v>
      </c>
      <c r="C1009" s="18"/>
      <c r="D1009" s="19">
        <v>1</v>
      </c>
      <c r="E1009" s="58"/>
      <c r="F1009" s="20"/>
      <c r="G1009" s="18"/>
      <c r="H1009" s="25"/>
      <c r="I1009" s="15">
        <v>1009</v>
      </c>
      <c r="J1009" s="15"/>
      <c r="K1009" s="16"/>
      <c r="L1009" s="59" t="s">
        <v>573</v>
      </c>
      <c r="M1009">
        <v>1</v>
      </c>
    </row>
    <row r="1010" spans="1:13">
      <c r="A1010" s="17" t="s">
        <v>425</v>
      </c>
      <c r="B1010" s="17" t="s">
        <v>442</v>
      </c>
      <c r="C1010" s="18"/>
      <c r="D1010" s="19">
        <v>1</v>
      </c>
      <c r="E1010" s="58"/>
      <c r="F1010" s="20"/>
      <c r="G1010" s="18"/>
      <c r="H1010" s="25"/>
      <c r="I1010" s="15">
        <v>1010</v>
      </c>
      <c r="J1010" s="15"/>
      <c r="K1010" s="16"/>
      <c r="L1010" s="59" t="s">
        <v>573</v>
      </c>
      <c r="M1010">
        <v>1</v>
      </c>
    </row>
    <row r="1011" spans="1:13">
      <c r="A1011" s="17" t="s">
        <v>425</v>
      </c>
      <c r="B1011" s="17" t="s">
        <v>357</v>
      </c>
      <c r="C1011" s="18"/>
      <c r="D1011" s="19">
        <v>1</v>
      </c>
      <c r="E1011" s="58"/>
      <c r="F1011" s="20"/>
      <c r="G1011" s="18"/>
      <c r="H1011" s="25"/>
      <c r="I1011" s="15">
        <v>1011</v>
      </c>
      <c r="J1011" s="15"/>
      <c r="K1011" s="16"/>
      <c r="L1011" s="59" t="s">
        <v>573</v>
      </c>
      <c r="M1011">
        <v>1</v>
      </c>
    </row>
    <row r="1012" spans="1:13">
      <c r="A1012" s="17" t="s">
        <v>425</v>
      </c>
      <c r="B1012" s="17" t="s">
        <v>462</v>
      </c>
      <c r="C1012" s="18"/>
      <c r="D1012" s="19">
        <v>1</v>
      </c>
      <c r="E1012" s="58"/>
      <c r="F1012" s="20"/>
      <c r="G1012" s="18"/>
      <c r="H1012" s="25"/>
      <c r="I1012" s="15">
        <v>1012</v>
      </c>
      <c r="J1012" s="15"/>
      <c r="K1012" s="16"/>
      <c r="L1012" s="59" t="s">
        <v>573</v>
      </c>
      <c r="M1012">
        <v>1</v>
      </c>
    </row>
    <row r="1013" spans="1:13">
      <c r="A1013" s="17" t="s">
        <v>425</v>
      </c>
      <c r="B1013" s="17" t="s">
        <v>515</v>
      </c>
      <c r="C1013" s="18"/>
      <c r="D1013" s="19">
        <v>1</v>
      </c>
      <c r="E1013" s="58"/>
      <c r="F1013" s="20"/>
      <c r="G1013" s="18"/>
      <c r="H1013" s="25"/>
      <c r="I1013" s="15">
        <v>1013</v>
      </c>
      <c r="J1013" s="15"/>
      <c r="K1013" s="16"/>
      <c r="L1013" s="59" t="s">
        <v>573</v>
      </c>
      <c r="M1013">
        <v>1</v>
      </c>
    </row>
    <row r="1014" spans="1:13">
      <c r="A1014" s="17" t="s">
        <v>425</v>
      </c>
      <c r="B1014" s="17" t="s">
        <v>194</v>
      </c>
      <c r="C1014" s="18"/>
      <c r="D1014" s="19">
        <v>1</v>
      </c>
      <c r="E1014" s="58"/>
      <c r="F1014" s="20"/>
      <c r="G1014" s="18"/>
      <c r="H1014" s="25"/>
      <c r="I1014" s="15">
        <v>1014</v>
      </c>
      <c r="J1014" s="15"/>
      <c r="K1014" s="16"/>
      <c r="L1014" s="59" t="s">
        <v>573</v>
      </c>
      <c r="M1014">
        <v>1</v>
      </c>
    </row>
    <row r="1015" spans="1:13">
      <c r="A1015" s="17" t="s">
        <v>425</v>
      </c>
      <c r="B1015" s="17" t="s">
        <v>424</v>
      </c>
      <c r="C1015" s="18"/>
      <c r="D1015" s="19">
        <v>1</v>
      </c>
      <c r="E1015" s="58"/>
      <c r="F1015" s="20"/>
      <c r="G1015" s="18"/>
      <c r="H1015" s="25"/>
      <c r="I1015" s="15">
        <v>1015</v>
      </c>
      <c r="J1015" s="15"/>
      <c r="K1015" s="16"/>
      <c r="L1015" s="59" t="s">
        <v>573</v>
      </c>
      <c r="M1015">
        <v>1</v>
      </c>
    </row>
    <row r="1016" spans="1:13">
      <c r="A1016" s="17" t="s">
        <v>425</v>
      </c>
      <c r="B1016" s="17" t="s">
        <v>333</v>
      </c>
      <c r="C1016" s="18"/>
      <c r="D1016" s="19">
        <v>1</v>
      </c>
      <c r="E1016" s="58"/>
      <c r="F1016" s="20"/>
      <c r="G1016" s="18"/>
      <c r="H1016" s="25"/>
      <c r="I1016" s="15">
        <v>1016</v>
      </c>
      <c r="J1016" s="15"/>
      <c r="K1016" s="16"/>
      <c r="L1016" s="59" t="s">
        <v>573</v>
      </c>
      <c r="M1016">
        <v>1</v>
      </c>
    </row>
    <row r="1017" spans="1:13">
      <c r="A1017" s="17" t="s">
        <v>425</v>
      </c>
      <c r="B1017" s="17" t="s">
        <v>540</v>
      </c>
      <c r="C1017" s="18"/>
      <c r="D1017" s="19">
        <v>1</v>
      </c>
      <c r="E1017" s="58"/>
      <c r="F1017" s="20"/>
      <c r="G1017" s="18"/>
      <c r="H1017" s="25"/>
      <c r="I1017" s="15">
        <v>1017</v>
      </c>
      <c r="J1017" s="15"/>
      <c r="K1017" s="16"/>
      <c r="L1017" s="59" t="s">
        <v>573</v>
      </c>
      <c r="M1017">
        <v>1</v>
      </c>
    </row>
    <row r="1018" spans="1:13">
      <c r="A1018" s="17" t="s">
        <v>425</v>
      </c>
      <c r="B1018" s="17" t="s">
        <v>273</v>
      </c>
      <c r="C1018" s="18"/>
      <c r="D1018" s="19">
        <v>1</v>
      </c>
      <c r="E1018" s="58"/>
      <c r="F1018" s="20"/>
      <c r="G1018" s="18"/>
      <c r="H1018" s="25"/>
      <c r="I1018" s="15">
        <v>1018</v>
      </c>
      <c r="J1018" s="15"/>
      <c r="K1018" s="16"/>
      <c r="L1018" s="59" t="s">
        <v>573</v>
      </c>
      <c r="M1018">
        <v>1</v>
      </c>
    </row>
    <row r="1019" spans="1:13">
      <c r="A1019" s="17" t="s">
        <v>425</v>
      </c>
      <c r="B1019" s="17" t="s">
        <v>213</v>
      </c>
      <c r="C1019" s="18"/>
      <c r="D1019" s="19">
        <v>1</v>
      </c>
      <c r="E1019" s="58"/>
      <c r="F1019" s="20"/>
      <c r="G1019" s="18"/>
      <c r="H1019" s="25"/>
      <c r="I1019" s="15">
        <v>1019</v>
      </c>
      <c r="J1019" s="15"/>
      <c r="K1019" s="16"/>
      <c r="L1019" s="59" t="s">
        <v>573</v>
      </c>
      <c r="M1019">
        <v>1</v>
      </c>
    </row>
    <row r="1020" spans="1:13">
      <c r="A1020" s="17" t="s">
        <v>425</v>
      </c>
      <c r="B1020" s="17" t="s">
        <v>468</v>
      </c>
      <c r="C1020" s="18"/>
      <c r="D1020" s="19">
        <v>1</v>
      </c>
      <c r="E1020" s="58"/>
      <c r="F1020" s="20"/>
      <c r="G1020" s="18"/>
      <c r="H1020" s="25"/>
      <c r="I1020" s="15">
        <v>1020</v>
      </c>
      <c r="J1020" s="15"/>
      <c r="K1020" s="16"/>
      <c r="L1020" s="59" t="s">
        <v>573</v>
      </c>
      <c r="M1020">
        <v>1</v>
      </c>
    </row>
    <row r="1021" spans="1:13">
      <c r="A1021" s="17" t="s">
        <v>428</v>
      </c>
      <c r="B1021" s="17" t="s">
        <v>425</v>
      </c>
      <c r="C1021" s="18"/>
      <c r="D1021" s="19">
        <v>1</v>
      </c>
      <c r="E1021" s="58"/>
      <c r="F1021" s="20"/>
      <c r="G1021" s="18"/>
      <c r="H1021" s="25"/>
      <c r="I1021" s="15">
        <v>1021</v>
      </c>
      <c r="J1021" s="15"/>
      <c r="K1021" s="16"/>
      <c r="L1021" s="59" t="s">
        <v>573</v>
      </c>
      <c r="M1021">
        <v>1</v>
      </c>
    </row>
    <row r="1022" spans="1:13">
      <c r="A1022" s="17" t="s">
        <v>424</v>
      </c>
      <c r="B1022" s="17" t="s">
        <v>425</v>
      </c>
      <c r="C1022" s="18"/>
      <c r="D1022" s="19">
        <v>1</v>
      </c>
      <c r="E1022" s="58"/>
      <c r="F1022" s="20"/>
      <c r="G1022" s="18"/>
      <c r="H1022" s="25"/>
      <c r="I1022" s="15">
        <v>1022</v>
      </c>
      <c r="J1022" s="15"/>
      <c r="K1022" s="16"/>
      <c r="L1022" s="59" t="s">
        <v>573</v>
      </c>
      <c r="M1022">
        <v>1</v>
      </c>
    </row>
    <row r="1023" spans="1:13">
      <c r="A1023" s="17" t="s">
        <v>273</v>
      </c>
      <c r="B1023" s="17" t="s">
        <v>462</v>
      </c>
      <c r="C1023" s="18"/>
      <c r="D1023" s="19">
        <v>5.5</v>
      </c>
      <c r="E1023" s="58"/>
      <c r="F1023" s="20"/>
      <c r="G1023" s="18"/>
      <c r="H1023" s="25"/>
      <c r="I1023" s="15">
        <v>1023</v>
      </c>
      <c r="J1023" s="15"/>
      <c r="K1023" s="16"/>
      <c r="L1023" s="59" t="s">
        <v>572</v>
      </c>
      <c r="M1023">
        <v>2</v>
      </c>
    </row>
    <row r="1024" spans="1:13">
      <c r="A1024" s="17" t="s">
        <v>426</v>
      </c>
      <c r="B1024" s="17" t="s">
        <v>273</v>
      </c>
      <c r="C1024" s="18"/>
      <c r="D1024" s="19">
        <v>1</v>
      </c>
      <c r="E1024" s="58"/>
      <c r="F1024" s="20"/>
      <c r="G1024" s="18"/>
      <c r="H1024" s="25"/>
      <c r="I1024" s="15">
        <v>1024</v>
      </c>
      <c r="J1024" s="15"/>
      <c r="K1024" s="16"/>
      <c r="L1024" s="59" t="s">
        <v>573</v>
      </c>
      <c r="M1024">
        <v>1</v>
      </c>
    </row>
    <row r="1025" spans="1:13">
      <c r="A1025" s="17" t="s">
        <v>194</v>
      </c>
      <c r="B1025" s="17" t="s">
        <v>273</v>
      </c>
      <c r="C1025" s="18"/>
      <c r="D1025" s="19">
        <v>1</v>
      </c>
      <c r="E1025" s="58"/>
      <c r="F1025" s="20"/>
      <c r="G1025" s="18"/>
      <c r="H1025" s="25"/>
      <c r="I1025" s="15">
        <v>1025</v>
      </c>
      <c r="J1025" s="15"/>
      <c r="K1025" s="16"/>
      <c r="L1025" s="59" t="s">
        <v>573</v>
      </c>
      <c r="M1025">
        <v>1</v>
      </c>
    </row>
    <row r="1026" spans="1:13">
      <c r="A1026" s="17" t="s">
        <v>273</v>
      </c>
      <c r="B1026" s="17" t="s">
        <v>442</v>
      </c>
      <c r="C1026" s="18"/>
      <c r="D1026" s="19">
        <v>1</v>
      </c>
      <c r="E1026" s="58"/>
      <c r="F1026" s="20"/>
      <c r="G1026" s="18"/>
      <c r="H1026" s="25"/>
      <c r="I1026" s="15">
        <v>1026</v>
      </c>
      <c r="J1026" s="15"/>
      <c r="K1026" s="16"/>
      <c r="L1026" s="59" t="s">
        <v>573</v>
      </c>
      <c r="M1026">
        <v>1</v>
      </c>
    </row>
    <row r="1027" spans="1:13">
      <c r="A1027" s="17" t="s">
        <v>273</v>
      </c>
      <c r="B1027" s="17" t="s">
        <v>428</v>
      </c>
      <c r="C1027" s="18"/>
      <c r="D1027" s="19">
        <v>1</v>
      </c>
      <c r="E1027" s="58"/>
      <c r="F1027" s="20"/>
      <c r="G1027" s="18"/>
      <c r="H1027" s="25"/>
      <c r="I1027" s="15">
        <v>1027</v>
      </c>
      <c r="J1027" s="15"/>
      <c r="K1027" s="16"/>
      <c r="L1027" s="59" t="s">
        <v>573</v>
      </c>
      <c r="M1027">
        <v>1</v>
      </c>
    </row>
    <row r="1028" spans="1:13">
      <c r="A1028" s="17" t="s">
        <v>273</v>
      </c>
      <c r="B1028" s="17" t="s">
        <v>194</v>
      </c>
      <c r="C1028" s="18"/>
      <c r="D1028" s="19">
        <v>1</v>
      </c>
      <c r="E1028" s="58"/>
      <c r="F1028" s="20"/>
      <c r="G1028" s="18"/>
      <c r="H1028" s="25"/>
      <c r="I1028" s="15">
        <v>1028</v>
      </c>
      <c r="J1028" s="15"/>
      <c r="K1028" s="16"/>
      <c r="L1028" s="59" t="s">
        <v>573</v>
      </c>
      <c r="M1028">
        <v>1</v>
      </c>
    </row>
    <row r="1029" spans="1:13">
      <c r="A1029" s="17" t="s">
        <v>273</v>
      </c>
      <c r="B1029" s="17" t="s">
        <v>426</v>
      </c>
      <c r="C1029" s="18"/>
      <c r="D1029" s="19">
        <v>1</v>
      </c>
      <c r="E1029" s="58"/>
      <c r="F1029" s="20"/>
      <c r="G1029" s="18"/>
      <c r="H1029" s="25"/>
      <c r="I1029" s="15">
        <v>1029</v>
      </c>
      <c r="J1029" s="15"/>
      <c r="K1029" s="16"/>
      <c r="L1029" s="59" t="s">
        <v>573</v>
      </c>
      <c r="M1029">
        <v>1</v>
      </c>
    </row>
    <row r="1030" spans="1:13">
      <c r="A1030" s="17" t="s">
        <v>273</v>
      </c>
      <c r="B1030" s="17" t="s">
        <v>424</v>
      </c>
      <c r="C1030" s="18"/>
      <c r="D1030" s="19">
        <v>1</v>
      </c>
      <c r="E1030" s="58"/>
      <c r="F1030" s="20"/>
      <c r="G1030" s="18"/>
      <c r="H1030" s="25"/>
      <c r="I1030" s="15">
        <v>1030</v>
      </c>
      <c r="J1030" s="15"/>
      <c r="K1030" s="16"/>
      <c r="L1030" s="59" t="s">
        <v>573</v>
      </c>
      <c r="M1030">
        <v>1</v>
      </c>
    </row>
    <row r="1031" spans="1:13">
      <c r="A1031" s="17" t="s">
        <v>428</v>
      </c>
      <c r="B1031" s="17" t="s">
        <v>273</v>
      </c>
      <c r="C1031" s="18"/>
      <c r="D1031" s="19">
        <v>1</v>
      </c>
      <c r="E1031" s="58"/>
      <c r="F1031" s="20"/>
      <c r="G1031" s="18"/>
      <c r="H1031" s="25"/>
      <c r="I1031" s="15">
        <v>1031</v>
      </c>
      <c r="J1031" s="15"/>
      <c r="K1031" s="16"/>
      <c r="L1031" s="59" t="s">
        <v>573</v>
      </c>
      <c r="M1031">
        <v>1</v>
      </c>
    </row>
    <row r="1032" spans="1:13">
      <c r="A1032" s="17" t="s">
        <v>424</v>
      </c>
      <c r="B1032" s="17" t="s">
        <v>273</v>
      </c>
      <c r="C1032" s="18"/>
      <c r="D1032" s="19">
        <v>1</v>
      </c>
      <c r="E1032" s="58"/>
      <c r="F1032" s="20"/>
      <c r="G1032" s="18"/>
      <c r="H1032" s="25"/>
      <c r="I1032" s="15">
        <v>1032</v>
      </c>
      <c r="J1032" s="15"/>
      <c r="K1032" s="16"/>
      <c r="L1032" s="59" t="s">
        <v>573</v>
      </c>
      <c r="M1032">
        <v>1</v>
      </c>
    </row>
    <row r="1033" spans="1:13">
      <c r="A1033" s="17" t="s">
        <v>426</v>
      </c>
      <c r="B1033" s="17" t="s">
        <v>424</v>
      </c>
      <c r="C1033" s="18"/>
      <c r="D1033" s="19">
        <v>1</v>
      </c>
      <c r="E1033" s="58"/>
      <c r="F1033" s="20"/>
      <c r="G1033" s="18"/>
      <c r="H1033" s="25"/>
      <c r="I1033" s="15">
        <v>1033</v>
      </c>
      <c r="J1033" s="15"/>
      <c r="K1033" s="16"/>
      <c r="L1033" s="59" t="s">
        <v>573</v>
      </c>
      <c r="M1033">
        <v>1</v>
      </c>
    </row>
    <row r="1034" spans="1:13">
      <c r="A1034" s="17" t="s">
        <v>194</v>
      </c>
      <c r="B1034" s="17" t="s">
        <v>424</v>
      </c>
      <c r="C1034" s="18"/>
      <c r="D1034" s="19">
        <v>1</v>
      </c>
      <c r="E1034" s="58"/>
      <c r="F1034" s="20"/>
      <c r="G1034" s="18"/>
      <c r="H1034" s="25"/>
      <c r="I1034" s="15">
        <v>1034</v>
      </c>
      <c r="J1034" s="15"/>
      <c r="K1034" s="16"/>
      <c r="L1034" s="59" t="s">
        <v>573</v>
      </c>
      <c r="M1034">
        <v>1</v>
      </c>
    </row>
    <row r="1035" spans="1:13">
      <c r="A1035" s="17" t="s">
        <v>213</v>
      </c>
      <c r="B1035" s="17" t="s">
        <v>424</v>
      </c>
      <c r="C1035" s="18"/>
      <c r="D1035" s="19">
        <v>1</v>
      </c>
      <c r="E1035" s="58"/>
      <c r="F1035" s="20"/>
      <c r="G1035" s="18"/>
      <c r="H1035" s="25"/>
      <c r="I1035" s="15">
        <v>1035</v>
      </c>
      <c r="J1035" s="15"/>
      <c r="K1035" s="16"/>
      <c r="L1035" s="59" t="s">
        <v>573</v>
      </c>
      <c r="M1035">
        <v>1</v>
      </c>
    </row>
    <row r="1036" spans="1:13">
      <c r="A1036" s="17" t="s">
        <v>428</v>
      </c>
      <c r="B1036" s="17" t="s">
        <v>424</v>
      </c>
      <c r="C1036" s="18"/>
      <c r="D1036" s="19">
        <v>1</v>
      </c>
      <c r="E1036" s="58"/>
      <c r="F1036" s="20"/>
      <c r="G1036" s="18"/>
      <c r="H1036" s="25"/>
      <c r="I1036" s="15">
        <v>1036</v>
      </c>
      <c r="J1036" s="15"/>
      <c r="K1036" s="16"/>
      <c r="L1036" s="59" t="s">
        <v>573</v>
      </c>
      <c r="M1036">
        <v>1</v>
      </c>
    </row>
    <row r="1037" spans="1:13">
      <c r="A1037" s="17" t="s">
        <v>424</v>
      </c>
      <c r="B1037" s="17" t="s">
        <v>442</v>
      </c>
      <c r="C1037" s="18"/>
      <c r="D1037" s="19">
        <v>1</v>
      </c>
      <c r="E1037" s="58"/>
      <c r="F1037" s="20"/>
      <c r="G1037" s="18"/>
      <c r="H1037" s="25"/>
      <c r="I1037" s="15">
        <v>1037</v>
      </c>
      <c r="J1037" s="15"/>
      <c r="K1037" s="16"/>
      <c r="L1037" s="59" t="s">
        <v>573</v>
      </c>
      <c r="M1037">
        <v>1</v>
      </c>
    </row>
    <row r="1038" spans="1:13">
      <c r="A1038" s="17" t="s">
        <v>424</v>
      </c>
      <c r="B1038" s="17" t="s">
        <v>540</v>
      </c>
      <c r="C1038" s="18"/>
      <c r="D1038" s="19">
        <v>1</v>
      </c>
      <c r="E1038" s="58"/>
      <c r="F1038" s="20"/>
      <c r="G1038" s="18"/>
      <c r="H1038" s="25"/>
      <c r="I1038" s="15">
        <v>1038</v>
      </c>
      <c r="J1038" s="15"/>
      <c r="K1038" s="16"/>
      <c r="L1038" s="59" t="s">
        <v>573</v>
      </c>
      <c r="M1038">
        <v>1</v>
      </c>
    </row>
    <row r="1039" spans="1:13">
      <c r="A1039" s="17" t="s">
        <v>424</v>
      </c>
      <c r="B1039" s="17" t="s">
        <v>444</v>
      </c>
      <c r="C1039" s="18"/>
      <c r="D1039" s="19">
        <v>1</v>
      </c>
      <c r="E1039" s="58"/>
      <c r="F1039" s="20"/>
      <c r="G1039" s="18"/>
      <c r="H1039" s="25"/>
      <c r="I1039" s="15">
        <v>1039</v>
      </c>
      <c r="J1039" s="15"/>
      <c r="K1039" s="16"/>
      <c r="L1039" s="59" t="s">
        <v>573</v>
      </c>
      <c r="M1039">
        <v>1</v>
      </c>
    </row>
    <row r="1040" spans="1:13">
      <c r="A1040" s="17" t="s">
        <v>424</v>
      </c>
      <c r="B1040" s="17" t="s">
        <v>531</v>
      </c>
      <c r="C1040" s="18"/>
      <c r="D1040" s="19">
        <v>1</v>
      </c>
      <c r="E1040" s="58"/>
      <c r="F1040" s="20"/>
      <c r="G1040" s="18"/>
      <c r="H1040" s="25"/>
      <c r="I1040" s="15">
        <v>1040</v>
      </c>
      <c r="J1040" s="15"/>
      <c r="K1040" s="16"/>
      <c r="L1040" s="59" t="s">
        <v>573</v>
      </c>
      <c r="M1040">
        <v>1</v>
      </c>
    </row>
    <row r="1041" spans="1:13">
      <c r="A1041" s="17" t="s">
        <v>424</v>
      </c>
      <c r="B1041" s="17" t="s">
        <v>428</v>
      </c>
      <c r="C1041" s="18"/>
      <c r="D1041" s="19">
        <v>1</v>
      </c>
      <c r="E1041" s="58"/>
      <c r="F1041" s="20"/>
      <c r="G1041" s="18"/>
      <c r="H1041" s="25"/>
      <c r="I1041" s="15">
        <v>1041</v>
      </c>
      <c r="J1041" s="15"/>
      <c r="K1041" s="16"/>
      <c r="L1041" s="59" t="s">
        <v>573</v>
      </c>
      <c r="M1041">
        <v>1</v>
      </c>
    </row>
    <row r="1042" spans="1:13">
      <c r="A1042" s="17" t="s">
        <v>424</v>
      </c>
      <c r="B1042" s="17" t="s">
        <v>426</v>
      </c>
      <c r="C1042" s="18"/>
      <c r="D1042" s="19">
        <v>1</v>
      </c>
      <c r="E1042" s="58"/>
      <c r="F1042" s="20"/>
      <c r="G1042" s="18"/>
      <c r="H1042" s="25"/>
      <c r="I1042" s="15">
        <v>1042</v>
      </c>
      <c r="J1042" s="15"/>
      <c r="K1042" s="16"/>
      <c r="L1042" s="59" t="s">
        <v>573</v>
      </c>
      <c r="M1042">
        <v>1</v>
      </c>
    </row>
    <row r="1043" spans="1:13">
      <c r="A1043" s="17" t="s">
        <v>424</v>
      </c>
      <c r="B1043" s="17" t="s">
        <v>515</v>
      </c>
      <c r="C1043" s="18"/>
      <c r="D1043" s="19">
        <v>1</v>
      </c>
      <c r="E1043" s="58"/>
      <c r="F1043" s="20"/>
      <c r="G1043" s="18"/>
      <c r="H1043" s="25"/>
      <c r="I1043" s="15">
        <v>1043</v>
      </c>
      <c r="J1043" s="15"/>
      <c r="K1043" s="16"/>
      <c r="L1043" s="59" t="s">
        <v>573</v>
      </c>
      <c r="M1043">
        <v>1</v>
      </c>
    </row>
    <row r="1044" spans="1:13">
      <c r="A1044" s="17" t="s">
        <v>424</v>
      </c>
      <c r="B1044" s="17" t="s">
        <v>333</v>
      </c>
      <c r="C1044" s="18"/>
      <c r="D1044" s="19">
        <v>1</v>
      </c>
      <c r="E1044" s="58"/>
      <c r="F1044" s="20"/>
      <c r="G1044" s="18"/>
      <c r="H1044" s="25"/>
      <c r="I1044" s="15">
        <v>1044</v>
      </c>
      <c r="J1044" s="15"/>
      <c r="K1044" s="16"/>
      <c r="L1044" s="59" t="s">
        <v>573</v>
      </c>
      <c r="M1044">
        <v>1</v>
      </c>
    </row>
    <row r="1045" spans="1:13">
      <c r="A1045" s="17" t="s">
        <v>424</v>
      </c>
      <c r="B1045" s="17" t="s">
        <v>194</v>
      </c>
      <c r="C1045" s="18"/>
      <c r="D1045" s="19">
        <v>1</v>
      </c>
      <c r="E1045" s="58"/>
      <c r="F1045" s="20"/>
      <c r="G1045" s="18"/>
      <c r="H1045" s="25"/>
      <c r="I1045" s="15">
        <v>1045</v>
      </c>
      <c r="J1045" s="15"/>
      <c r="K1045" s="16"/>
      <c r="L1045" s="59" t="s">
        <v>573</v>
      </c>
      <c r="M1045">
        <v>1</v>
      </c>
    </row>
    <row r="1046" spans="1:13">
      <c r="A1046" s="17" t="s">
        <v>424</v>
      </c>
      <c r="B1046" s="17" t="s">
        <v>550</v>
      </c>
      <c r="C1046" s="18"/>
      <c r="D1046" s="19">
        <v>1</v>
      </c>
      <c r="E1046" s="58"/>
      <c r="F1046" s="20"/>
      <c r="G1046" s="18"/>
      <c r="H1046" s="25"/>
      <c r="I1046" s="15">
        <v>1046</v>
      </c>
      <c r="J1046" s="15"/>
      <c r="K1046" s="16"/>
      <c r="L1046" s="59" t="s">
        <v>573</v>
      </c>
      <c r="M1046">
        <v>1</v>
      </c>
    </row>
    <row r="1047" spans="1:13">
      <c r="A1047" s="17" t="s">
        <v>424</v>
      </c>
      <c r="B1047" s="17" t="s">
        <v>554</v>
      </c>
      <c r="C1047" s="18"/>
      <c r="D1047" s="19">
        <v>1</v>
      </c>
      <c r="E1047" s="58"/>
      <c r="F1047" s="20"/>
      <c r="G1047" s="18"/>
      <c r="H1047" s="25"/>
      <c r="I1047" s="15">
        <v>1047</v>
      </c>
      <c r="J1047" s="15"/>
      <c r="K1047" s="16"/>
      <c r="L1047" s="59" t="s">
        <v>573</v>
      </c>
      <c r="M1047">
        <v>1</v>
      </c>
    </row>
    <row r="1048" spans="1:13">
      <c r="A1048" s="17" t="s">
        <v>424</v>
      </c>
      <c r="B1048" s="17" t="s">
        <v>213</v>
      </c>
      <c r="C1048" s="18"/>
      <c r="D1048" s="19">
        <v>1</v>
      </c>
      <c r="E1048" s="58"/>
      <c r="F1048" s="20"/>
      <c r="G1048" s="18"/>
      <c r="H1048" s="25"/>
      <c r="I1048" s="15">
        <v>1048</v>
      </c>
      <c r="J1048" s="15"/>
      <c r="K1048" s="16"/>
      <c r="L1048" s="59" t="s">
        <v>573</v>
      </c>
      <c r="M1048">
        <v>1</v>
      </c>
    </row>
    <row r="1049" spans="1:13">
      <c r="A1049" s="17" t="s">
        <v>429</v>
      </c>
      <c r="B1049" s="17" t="s">
        <v>449</v>
      </c>
      <c r="C1049" s="18"/>
      <c r="D1049" s="19">
        <v>5.5</v>
      </c>
      <c r="E1049" s="58"/>
      <c r="F1049" s="20"/>
      <c r="G1049" s="18"/>
      <c r="H1049" s="25"/>
      <c r="I1049" s="15">
        <v>1049</v>
      </c>
      <c r="J1049" s="15"/>
      <c r="K1049" s="16"/>
      <c r="L1049" s="59" t="s">
        <v>572</v>
      </c>
      <c r="M1049">
        <v>2</v>
      </c>
    </row>
    <row r="1050" spans="1:13">
      <c r="A1050" s="17" t="s">
        <v>180</v>
      </c>
      <c r="B1050" s="17" t="s">
        <v>430</v>
      </c>
      <c r="C1050" s="18"/>
      <c r="D1050" s="19">
        <v>1</v>
      </c>
      <c r="E1050" s="58"/>
      <c r="F1050" s="20"/>
      <c r="G1050" s="18"/>
      <c r="H1050" s="25"/>
      <c r="I1050" s="15">
        <v>1050</v>
      </c>
      <c r="J1050" s="15"/>
      <c r="K1050" s="16"/>
      <c r="L1050" s="59" t="s">
        <v>573</v>
      </c>
      <c r="M1050">
        <v>1</v>
      </c>
    </row>
    <row r="1051" spans="1:13">
      <c r="A1051" s="17" t="s">
        <v>430</v>
      </c>
      <c r="B1051" s="17" t="s">
        <v>304</v>
      </c>
      <c r="C1051" s="18"/>
      <c r="D1051" s="19">
        <v>1</v>
      </c>
      <c r="E1051" s="58"/>
      <c r="F1051" s="20"/>
      <c r="G1051" s="18"/>
      <c r="H1051" s="25"/>
      <c r="I1051" s="15">
        <v>1051</v>
      </c>
      <c r="J1051" s="15"/>
      <c r="K1051" s="16"/>
      <c r="L1051" s="59" t="s">
        <v>573</v>
      </c>
      <c r="M1051">
        <v>1</v>
      </c>
    </row>
    <row r="1052" spans="1:13">
      <c r="A1052" s="17" t="s">
        <v>430</v>
      </c>
      <c r="B1052" s="17" t="s">
        <v>303</v>
      </c>
      <c r="C1052" s="18"/>
      <c r="D1052" s="19">
        <v>1</v>
      </c>
      <c r="E1052" s="58"/>
      <c r="F1052" s="20"/>
      <c r="G1052" s="18"/>
      <c r="H1052" s="25"/>
      <c r="I1052" s="15">
        <v>1052</v>
      </c>
      <c r="J1052" s="15"/>
      <c r="K1052" s="16"/>
      <c r="L1052" s="59" t="s">
        <v>573</v>
      </c>
      <c r="M1052">
        <v>1</v>
      </c>
    </row>
    <row r="1053" spans="1:13">
      <c r="A1053" s="17" t="s">
        <v>430</v>
      </c>
      <c r="B1053" s="17" t="s">
        <v>231</v>
      </c>
      <c r="C1053" s="18"/>
      <c r="D1053" s="19">
        <v>1</v>
      </c>
      <c r="E1053" s="58"/>
      <c r="F1053" s="20"/>
      <c r="G1053" s="18"/>
      <c r="H1053" s="25"/>
      <c r="I1053" s="15">
        <v>1053</v>
      </c>
      <c r="J1053" s="15"/>
      <c r="K1053" s="16"/>
      <c r="L1053" s="59" t="s">
        <v>573</v>
      </c>
      <c r="M1053">
        <v>1</v>
      </c>
    </row>
    <row r="1054" spans="1:13">
      <c r="A1054" s="17" t="s">
        <v>430</v>
      </c>
      <c r="B1054" s="17" t="s">
        <v>550</v>
      </c>
      <c r="C1054" s="18"/>
      <c r="D1054" s="19">
        <v>1</v>
      </c>
      <c r="E1054" s="58"/>
      <c r="F1054" s="20"/>
      <c r="G1054" s="18"/>
      <c r="H1054" s="25"/>
      <c r="I1054" s="15">
        <v>1054</v>
      </c>
      <c r="J1054" s="15"/>
      <c r="K1054" s="16"/>
      <c r="L1054" s="59" t="s">
        <v>573</v>
      </c>
      <c r="M1054">
        <v>1</v>
      </c>
    </row>
    <row r="1055" spans="1:13">
      <c r="A1055" s="17" t="s">
        <v>430</v>
      </c>
      <c r="B1055" s="17" t="s">
        <v>180</v>
      </c>
      <c r="C1055" s="18"/>
      <c r="D1055" s="19">
        <v>1</v>
      </c>
      <c r="E1055" s="58"/>
      <c r="F1055" s="20"/>
      <c r="G1055" s="18"/>
      <c r="H1055" s="25"/>
      <c r="I1055" s="15">
        <v>1055</v>
      </c>
      <c r="J1055" s="15"/>
      <c r="K1055" s="16"/>
      <c r="L1055" s="59" t="s">
        <v>573</v>
      </c>
      <c r="M1055">
        <v>1</v>
      </c>
    </row>
    <row r="1056" spans="1:13">
      <c r="A1056" s="17" t="s">
        <v>430</v>
      </c>
      <c r="B1056" s="17" t="s">
        <v>533</v>
      </c>
      <c r="C1056" s="18"/>
      <c r="D1056" s="19">
        <v>1</v>
      </c>
      <c r="E1056" s="58"/>
      <c r="F1056" s="20"/>
      <c r="G1056" s="18"/>
      <c r="H1056" s="25"/>
      <c r="I1056" s="15">
        <v>1056</v>
      </c>
      <c r="J1056" s="15"/>
      <c r="K1056" s="16"/>
      <c r="L1056" s="59" t="s">
        <v>573</v>
      </c>
      <c r="M1056">
        <v>1</v>
      </c>
    </row>
    <row r="1057" spans="1:13">
      <c r="A1057" s="17" t="s">
        <v>430</v>
      </c>
      <c r="B1057" s="17" t="s">
        <v>292</v>
      </c>
      <c r="C1057" s="18"/>
      <c r="D1057" s="19">
        <v>1</v>
      </c>
      <c r="E1057" s="58"/>
      <c r="F1057" s="20"/>
      <c r="G1057" s="18"/>
      <c r="H1057" s="25"/>
      <c r="I1057" s="15">
        <v>1057</v>
      </c>
      <c r="J1057" s="15"/>
      <c r="K1057" s="16"/>
      <c r="L1057" s="59" t="s">
        <v>573</v>
      </c>
      <c r="M1057">
        <v>1</v>
      </c>
    </row>
    <row r="1058" spans="1:13">
      <c r="A1058" s="17" t="s">
        <v>430</v>
      </c>
      <c r="B1058" s="17" t="s">
        <v>432</v>
      </c>
      <c r="C1058" s="18"/>
      <c r="D1058" s="19">
        <v>1</v>
      </c>
      <c r="E1058" s="58"/>
      <c r="F1058" s="20"/>
      <c r="G1058" s="18"/>
      <c r="H1058" s="25"/>
      <c r="I1058" s="15">
        <v>1058</v>
      </c>
      <c r="J1058" s="15"/>
      <c r="K1058" s="16"/>
      <c r="L1058" s="59" t="s">
        <v>573</v>
      </c>
      <c r="M1058">
        <v>1</v>
      </c>
    </row>
    <row r="1059" spans="1:13">
      <c r="A1059" s="17" t="s">
        <v>430</v>
      </c>
      <c r="B1059" s="17" t="s">
        <v>513</v>
      </c>
      <c r="C1059" s="18"/>
      <c r="D1059" s="19">
        <v>1</v>
      </c>
      <c r="E1059" s="58"/>
      <c r="F1059" s="20"/>
      <c r="G1059" s="18"/>
      <c r="H1059" s="25"/>
      <c r="I1059" s="15">
        <v>1059</v>
      </c>
      <c r="J1059" s="15"/>
      <c r="K1059" s="16"/>
      <c r="L1059" s="59" t="s">
        <v>573</v>
      </c>
      <c r="M1059">
        <v>1</v>
      </c>
    </row>
    <row r="1060" spans="1:13">
      <c r="A1060" s="17" t="s">
        <v>430</v>
      </c>
      <c r="B1060" s="17" t="s">
        <v>431</v>
      </c>
      <c r="C1060" s="18"/>
      <c r="D1060" s="19">
        <v>1</v>
      </c>
      <c r="E1060" s="58"/>
      <c r="F1060" s="20"/>
      <c r="G1060" s="18"/>
      <c r="H1060" s="25"/>
      <c r="I1060" s="15">
        <v>1060</v>
      </c>
      <c r="J1060" s="15"/>
      <c r="K1060" s="16"/>
      <c r="L1060" s="59" t="s">
        <v>573</v>
      </c>
      <c r="M1060">
        <v>1</v>
      </c>
    </row>
    <row r="1061" spans="1:13">
      <c r="A1061" s="17" t="s">
        <v>431</v>
      </c>
      <c r="B1061" s="17" t="s">
        <v>430</v>
      </c>
      <c r="C1061" s="18"/>
      <c r="D1061" s="19">
        <v>1</v>
      </c>
      <c r="E1061" s="58"/>
      <c r="F1061" s="20"/>
      <c r="G1061" s="18"/>
      <c r="H1061" s="25"/>
      <c r="I1061" s="15">
        <v>1061</v>
      </c>
      <c r="J1061" s="15"/>
      <c r="K1061" s="16"/>
      <c r="L1061" s="59" t="s">
        <v>573</v>
      </c>
      <c r="M1061">
        <v>1</v>
      </c>
    </row>
    <row r="1062" spans="1:13">
      <c r="A1062" s="17" t="s">
        <v>231</v>
      </c>
      <c r="B1062" s="17" t="s">
        <v>430</v>
      </c>
      <c r="C1062" s="18"/>
      <c r="D1062" s="19">
        <v>1</v>
      </c>
      <c r="E1062" s="58"/>
      <c r="F1062" s="20"/>
      <c r="G1062" s="18"/>
      <c r="H1062" s="25"/>
      <c r="I1062" s="15">
        <v>1062</v>
      </c>
      <c r="J1062" s="15"/>
      <c r="K1062" s="16"/>
      <c r="L1062" s="59" t="s">
        <v>573</v>
      </c>
      <c r="M1062">
        <v>1</v>
      </c>
    </row>
    <row r="1063" spans="1:13">
      <c r="A1063" s="17" t="s">
        <v>292</v>
      </c>
      <c r="B1063" s="17" t="s">
        <v>430</v>
      </c>
      <c r="C1063" s="18"/>
      <c r="D1063" s="19">
        <v>1</v>
      </c>
      <c r="E1063" s="58"/>
      <c r="F1063" s="20"/>
      <c r="G1063" s="18"/>
      <c r="H1063" s="25"/>
      <c r="I1063" s="15">
        <v>1063</v>
      </c>
      <c r="J1063" s="15"/>
      <c r="K1063" s="16"/>
      <c r="L1063" s="59" t="s">
        <v>573</v>
      </c>
      <c r="M1063">
        <v>1</v>
      </c>
    </row>
    <row r="1064" spans="1:13">
      <c r="A1064" s="17" t="s">
        <v>303</v>
      </c>
      <c r="B1064" s="17" t="s">
        <v>430</v>
      </c>
      <c r="C1064" s="18"/>
      <c r="D1064" s="19">
        <v>1</v>
      </c>
      <c r="E1064" s="58"/>
      <c r="F1064" s="20"/>
      <c r="G1064" s="18"/>
      <c r="H1064" s="25"/>
      <c r="I1064" s="15">
        <v>1064</v>
      </c>
      <c r="J1064" s="15"/>
      <c r="K1064" s="16"/>
      <c r="L1064" s="59" t="s">
        <v>573</v>
      </c>
      <c r="M1064">
        <v>1</v>
      </c>
    </row>
    <row r="1065" spans="1:13">
      <c r="A1065" s="17" t="s">
        <v>349</v>
      </c>
      <c r="B1065" s="17" t="s">
        <v>430</v>
      </c>
      <c r="C1065" s="18"/>
      <c r="D1065" s="19">
        <v>1</v>
      </c>
      <c r="E1065" s="58"/>
      <c r="F1065" s="20"/>
      <c r="G1065" s="18"/>
      <c r="H1065" s="25"/>
      <c r="I1065" s="15">
        <v>1065</v>
      </c>
      <c r="J1065" s="15"/>
      <c r="K1065" s="16"/>
      <c r="L1065" s="59" t="s">
        <v>573</v>
      </c>
      <c r="M1065">
        <v>1</v>
      </c>
    </row>
    <row r="1066" spans="1:13">
      <c r="A1066" s="17" t="s">
        <v>432</v>
      </c>
      <c r="B1066" s="17" t="s">
        <v>430</v>
      </c>
      <c r="C1066" s="18"/>
      <c r="D1066" s="19">
        <v>1</v>
      </c>
      <c r="E1066" s="58"/>
      <c r="F1066" s="20"/>
      <c r="G1066" s="18"/>
      <c r="H1066" s="25"/>
      <c r="I1066" s="15">
        <v>1066</v>
      </c>
      <c r="J1066" s="15"/>
      <c r="K1066" s="16"/>
      <c r="L1066" s="59" t="s">
        <v>573</v>
      </c>
      <c r="M1066">
        <v>1</v>
      </c>
    </row>
    <row r="1067" spans="1:13">
      <c r="A1067" s="17" t="s">
        <v>433</v>
      </c>
      <c r="B1067" s="17" t="s">
        <v>303</v>
      </c>
      <c r="C1067" s="18"/>
      <c r="D1067" s="19">
        <v>1</v>
      </c>
      <c r="E1067" s="58"/>
      <c r="F1067" s="20"/>
      <c r="G1067" s="18"/>
      <c r="H1067" s="25"/>
      <c r="I1067" s="15">
        <v>1067</v>
      </c>
      <c r="J1067" s="15"/>
      <c r="K1067" s="16"/>
      <c r="L1067" s="59" t="s">
        <v>573</v>
      </c>
      <c r="M1067">
        <v>1</v>
      </c>
    </row>
    <row r="1068" spans="1:13">
      <c r="A1068" s="17" t="s">
        <v>433</v>
      </c>
      <c r="B1068" s="17" t="s">
        <v>432</v>
      </c>
      <c r="C1068" s="18"/>
      <c r="D1068" s="19">
        <v>1</v>
      </c>
      <c r="E1068" s="58"/>
      <c r="F1068" s="20"/>
      <c r="G1068" s="18"/>
      <c r="H1068" s="25"/>
      <c r="I1068" s="15">
        <v>1068</v>
      </c>
      <c r="J1068" s="15"/>
      <c r="K1068" s="16"/>
      <c r="L1068" s="59" t="s">
        <v>573</v>
      </c>
      <c r="M1068">
        <v>1</v>
      </c>
    </row>
    <row r="1069" spans="1:13">
      <c r="A1069" s="17" t="s">
        <v>434</v>
      </c>
      <c r="B1069" s="17" t="s">
        <v>433</v>
      </c>
      <c r="C1069" s="18"/>
      <c r="D1069" s="19">
        <v>1</v>
      </c>
      <c r="E1069" s="58"/>
      <c r="F1069" s="20"/>
      <c r="G1069" s="18"/>
      <c r="H1069" s="25"/>
      <c r="I1069" s="15">
        <v>1069</v>
      </c>
      <c r="J1069" s="15"/>
      <c r="K1069" s="16"/>
      <c r="L1069" s="59" t="s">
        <v>573</v>
      </c>
      <c r="M1069">
        <v>1</v>
      </c>
    </row>
    <row r="1070" spans="1:13">
      <c r="A1070" s="17" t="s">
        <v>303</v>
      </c>
      <c r="B1070" s="17" t="s">
        <v>433</v>
      </c>
      <c r="C1070" s="18"/>
      <c r="D1070" s="19">
        <v>1</v>
      </c>
      <c r="E1070" s="58"/>
      <c r="F1070" s="20"/>
      <c r="G1070" s="18"/>
      <c r="H1070" s="25"/>
      <c r="I1070" s="15">
        <v>1070</v>
      </c>
      <c r="J1070" s="15"/>
      <c r="K1070" s="16"/>
      <c r="L1070" s="59" t="s">
        <v>573</v>
      </c>
      <c r="M1070">
        <v>1</v>
      </c>
    </row>
    <row r="1071" spans="1:13">
      <c r="A1071" s="17" t="s">
        <v>432</v>
      </c>
      <c r="B1071" s="17" t="s">
        <v>433</v>
      </c>
      <c r="C1071" s="18"/>
      <c r="D1071" s="19">
        <v>1</v>
      </c>
      <c r="E1071" s="58"/>
      <c r="F1071" s="20"/>
      <c r="G1071" s="18"/>
      <c r="H1071" s="25"/>
      <c r="I1071" s="15">
        <v>1071</v>
      </c>
      <c r="J1071" s="15"/>
      <c r="K1071" s="16"/>
      <c r="L1071" s="59" t="s">
        <v>573</v>
      </c>
      <c r="M1071">
        <v>1</v>
      </c>
    </row>
    <row r="1072" spans="1:13">
      <c r="A1072" s="17" t="s">
        <v>174</v>
      </c>
      <c r="B1072" s="17" t="s">
        <v>435</v>
      </c>
      <c r="C1072" s="18"/>
      <c r="D1072" s="19">
        <v>1</v>
      </c>
      <c r="E1072" s="58"/>
      <c r="F1072" s="20"/>
      <c r="G1072" s="18"/>
      <c r="H1072" s="25"/>
      <c r="I1072" s="15">
        <v>1072</v>
      </c>
      <c r="J1072" s="15"/>
      <c r="K1072" s="16"/>
      <c r="L1072" s="59" t="s">
        <v>573</v>
      </c>
      <c r="M1072">
        <v>1</v>
      </c>
    </row>
    <row r="1073" spans="1:13">
      <c r="A1073" s="17" t="s">
        <v>435</v>
      </c>
      <c r="B1073" s="17" t="s">
        <v>531</v>
      </c>
      <c r="C1073" s="18"/>
      <c r="D1073" s="19">
        <v>1</v>
      </c>
      <c r="E1073" s="58"/>
      <c r="F1073" s="20"/>
      <c r="G1073" s="18"/>
      <c r="H1073" s="25"/>
      <c r="I1073" s="15">
        <v>1073</v>
      </c>
      <c r="J1073" s="15"/>
      <c r="K1073" s="16"/>
      <c r="L1073" s="59" t="s">
        <v>573</v>
      </c>
      <c r="M1073">
        <v>1</v>
      </c>
    </row>
    <row r="1074" spans="1:13">
      <c r="A1074" s="17" t="s">
        <v>435</v>
      </c>
      <c r="B1074" s="17" t="s">
        <v>303</v>
      </c>
      <c r="C1074" s="18"/>
      <c r="D1074" s="19">
        <v>1</v>
      </c>
      <c r="E1074" s="58"/>
      <c r="F1074" s="20"/>
      <c r="G1074" s="18"/>
      <c r="H1074" s="25"/>
      <c r="I1074" s="15">
        <v>1074</v>
      </c>
      <c r="J1074" s="15"/>
      <c r="K1074" s="16"/>
      <c r="L1074" s="59" t="s">
        <v>573</v>
      </c>
      <c r="M1074">
        <v>1</v>
      </c>
    </row>
    <row r="1075" spans="1:13">
      <c r="A1075" s="17" t="s">
        <v>435</v>
      </c>
      <c r="B1075" s="17" t="s">
        <v>432</v>
      </c>
      <c r="C1075" s="18"/>
      <c r="D1075" s="19">
        <v>1</v>
      </c>
      <c r="E1075" s="58"/>
      <c r="F1075" s="20"/>
      <c r="G1075" s="18"/>
      <c r="H1075" s="25"/>
      <c r="I1075" s="15">
        <v>1075</v>
      </c>
      <c r="J1075" s="15"/>
      <c r="K1075" s="16"/>
      <c r="L1075" s="59" t="s">
        <v>573</v>
      </c>
      <c r="M1075">
        <v>1</v>
      </c>
    </row>
    <row r="1076" spans="1:13">
      <c r="A1076" s="17" t="s">
        <v>435</v>
      </c>
      <c r="B1076" s="17" t="s">
        <v>359</v>
      </c>
      <c r="C1076" s="18"/>
      <c r="D1076" s="19">
        <v>1</v>
      </c>
      <c r="E1076" s="58"/>
      <c r="F1076" s="20"/>
      <c r="G1076" s="18"/>
      <c r="H1076" s="25"/>
      <c r="I1076" s="15">
        <v>1076</v>
      </c>
      <c r="J1076" s="15"/>
      <c r="K1076" s="16"/>
      <c r="L1076" s="59" t="s">
        <v>573</v>
      </c>
      <c r="M1076">
        <v>1</v>
      </c>
    </row>
    <row r="1077" spans="1:13">
      <c r="A1077" s="17" t="s">
        <v>435</v>
      </c>
      <c r="B1077" s="17" t="s">
        <v>498</v>
      </c>
      <c r="C1077" s="18"/>
      <c r="D1077" s="19">
        <v>1</v>
      </c>
      <c r="E1077" s="58"/>
      <c r="F1077" s="20"/>
      <c r="G1077" s="18"/>
      <c r="H1077" s="25"/>
      <c r="I1077" s="15">
        <v>1077</v>
      </c>
      <c r="J1077" s="15"/>
      <c r="K1077" s="16"/>
      <c r="L1077" s="59" t="s">
        <v>573</v>
      </c>
      <c r="M1077">
        <v>1</v>
      </c>
    </row>
    <row r="1078" spans="1:13">
      <c r="A1078" s="17" t="s">
        <v>435</v>
      </c>
      <c r="B1078" s="17" t="s">
        <v>373</v>
      </c>
      <c r="C1078" s="18"/>
      <c r="D1078" s="19">
        <v>1</v>
      </c>
      <c r="E1078" s="58"/>
      <c r="F1078" s="20"/>
      <c r="G1078" s="18"/>
      <c r="H1078" s="25"/>
      <c r="I1078" s="15">
        <v>1078</v>
      </c>
      <c r="J1078" s="15"/>
      <c r="K1078" s="16"/>
      <c r="L1078" s="59" t="s">
        <v>573</v>
      </c>
      <c r="M1078">
        <v>1</v>
      </c>
    </row>
    <row r="1079" spans="1:13">
      <c r="A1079" s="17" t="s">
        <v>303</v>
      </c>
      <c r="B1079" s="17" t="s">
        <v>435</v>
      </c>
      <c r="C1079" s="18"/>
      <c r="D1079" s="19">
        <v>1</v>
      </c>
      <c r="E1079" s="58"/>
      <c r="F1079" s="20"/>
      <c r="G1079" s="18"/>
      <c r="H1079" s="25"/>
      <c r="I1079" s="15">
        <v>1079</v>
      </c>
      <c r="J1079" s="15"/>
      <c r="K1079" s="16"/>
      <c r="L1079" s="59" t="s">
        <v>573</v>
      </c>
      <c r="M1079">
        <v>1</v>
      </c>
    </row>
    <row r="1080" spans="1:13">
      <c r="A1080" s="17" t="s">
        <v>432</v>
      </c>
      <c r="B1080" s="17" t="s">
        <v>435</v>
      </c>
      <c r="C1080" s="18"/>
      <c r="D1080" s="19">
        <v>1</v>
      </c>
      <c r="E1080" s="58"/>
      <c r="F1080" s="20"/>
      <c r="G1080" s="18"/>
      <c r="H1080" s="25"/>
      <c r="I1080" s="15">
        <v>1080</v>
      </c>
      <c r="J1080" s="15"/>
      <c r="K1080" s="16"/>
      <c r="L1080" s="59" t="s">
        <v>573</v>
      </c>
      <c r="M1080">
        <v>1</v>
      </c>
    </row>
    <row r="1081" spans="1:13">
      <c r="A1081" s="17" t="s">
        <v>304</v>
      </c>
      <c r="B1081" s="17" t="s">
        <v>303</v>
      </c>
      <c r="C1081" s="18"/>
      <c r="D1081" s="19">
        <v>5.5</v>
      </c>
      <c r="E1081" s="58"/>
      <c r="F1081" s="20"/>
      <c r="G1081" s="18"/>
      <c r="H1081" s="25"/>
      <c r="I1081" s="15">
        <v>1081</v>
      </c>
      <c r="J1081" s="15"/>
      <c r="K1081" s="16"/>
      <c r="L1081" s="59" t="s">
        <v>572</v>
      </c>
      <c r="M1081">
        <v>2</v>
      </c>
    </row>
    <row r="1082" spans="1:13">
      <c r="A1082" s="17" t="s">
        <v>436</v>
      </c>
      <c r="B1082" s="17" t="s">
        <v>303</v>
      </c>
      <c r="C1082" s="18"/>
      <c r="D1082" s="19">
        <v>1</v>
      </c>
      <c r="E1082" s="58"/>
      <c r="F1082" s="20"/>
      <c r="G1082" s="18"/>
      <c r="H1082" s="25"/>
      <c r="I1082" s="15">
        <v>1082</v>
      </c>
      <c r="J1082" s="15"/>
      <c r="K1082" s="16"/>
      <c r="L1082" s="59" t="s">
        <v>573</v>
      </c>
      <c r="M1082">
        <v>1</v>
      </c>
    </row>
    <row r="1083" spans="1:13">
      <c r="A1083" s="17" t="s">
        <v>434</v>
      </c>
      <c r="B1083" s="17" t="s">
        <v>303</v>
      </c>
      <c r="C1083" s="18"/>
      <c r="D1083" s="19">
        <v>1</v>
      </c>
      <c r="E1083" s="58"/>
      <c r="F1083" s="20"/>
      <c r="G1083" s="18"/>
      <c r="H1083" s="25"/>
      <c r="I1083" s="15">
        <v>1083</v>
      </c>
      <c r="J1083" s="15"/>
      <c r="K1083" s="16"/>
      <c r="L1083" s="59" t="s">
        <v>573</v>
      </c>
      <c r="M1083">
        <v>1</v>
      </c>
    </row>
    <row r="1084" spans="1:13">
      <c r="A1084" s="17" t="s">
        <v>437</v>
      </c>
      <c r="B1084" s="17" t="s">
        <v>303</v>
      </c>
      <c r="C1084" s="18"/>
      <c r="D1084" s="19">
        <v>1</v>
      </c>
      <c r="E1084" s="58"/>
      <c r="F1084" s="20"/>
      <c r="G1084" s="18"/>
      <c r="H1084" s="25"/>
      <c r="I1084" s="15">
        <v>1084</v>
      </c>
      <c r="J1084" s="15"/>
      <c r="K1084" s="16"/>
      <c r="L1084" s="59" t="s">
        <v>573</v>
      </c>
      <c r="M1084">
        <v>1</v>
      </c>
    </row>
    <row r="1085" spans="1:13">
      <c r="A1085" s="17" t="s">
        <v>292</v>
      </c>
      <c r="B1085" s="17" t="s">
        <v>303</v>
      </c>
      <c r="C1085" s="18"/>
      <c r="D1085" s="19">
        <v>1</v>
      </c>
      <c r="E1085" s="58"/>
      <c r="F1085" s="20"/>
      <c r="G1085" s="18"/>
      <c r="H1085" s="25"/>
      <c r="I1085" s="15">
        <v>1085</v>
      </c>
      <c r="J1085" s="15"/>
      <c r="K1085" s="16"/>
      <c r="L1085" s="59" t="s">
        <v>573</v>
      </c>
      <c r="M1085">
        <v>1</v>
      </c>
    </row>
    <row r="1086" spans="1:13">
      <c r="A1086" s="17" t="s">
        <v>303</v>
      </c>
      <c r="B1086" s="17" t="s">
        <v>304</v>
      </c>
      <c r="C1086" s="18"/>
      <c r="D1086" s="19">
        <v>1</v>
      </c>
      <c r="E1086" s="58"/>
      <c r="F1086" s="20"/>
      <c r="G1086" s="18"/>
      <c r="H1086" s="25"/>
      <c r="I1086" s="15">
        <v>1086</v>
      </c>
      <c r="J1086" s="15"/>
      <c r="K1086" s="16"/>
      <c r="L1086" s="59" t="s">
        <v>573</v>
      </c>
      <c r="M1086">
        <v>1</v>
      </c>
    </row>
    <row r="1087" spans="1:13">
      <c r="A1087" s="17" t="s">
        <v>303</v>
      </c>
      <c r="B1087" s="17" t="s">
        <v>432</v>
      </c>
      <c r="C1087" s="18"/>
      <c r="D1087" s="19">
        <v>1</v>
      </c>
      <c r="E1087" s="58"/>
      <c r="F1087" s="20"/>
      <c r="G1087" s="18"/>
      <c r="H1087" s="25"/>
      <c r="I1087" s="15">
        <v>1087</v>
      </c>
      <c r="J1087" s="15"/>
      <c r="K1087" s="16"/>
      <c r="L1087" s="59" t="s">
        <v>573</v>
      </c>
      <c r="M1087">
        <v>1</v>
      </c>
    </row>
    <row r="1088" spans="1:13">
      <c r="A1088" s="17" t="s">
        <v>303</v>
      </c>
      <c r="B1088" s="17" t="s">
        <v>434</v>
      </c>
      <c r="C1088" s="18"/>
      <c r="D1088" s="19">
        <v>1</v>
      </c>
      <c r="E1088" s="58"/>
      <c r="F1088" s="20"/>
      <c r="G1088" s="18"/>
      <c r="H1088" s="25"/>
      <c r="I1088" s="15">
        <v>1088</v>
      </c>
      <c r="J1088" s="15"/>
      <c r="K1088" s="16"/>
      <c r="L1088" s="59" t="s">
        <v>573</v>
      </c>
      <c r="M1088">
        <v>1</v>
      </c>
    </row>
    <row r="1089" spans="1:13">
      <c r="A1089" s="17" t="s">
        <v>303</v>
      </c>
      <c r="B1089" s="17" t="s">
        <v>373</v>
      </c>
      <c r="C1089" s="18"/>
      <c r="D1089" s="19">
        <v>1</v>
      </c>
      <c r="E1089" s="58"/>
      <c r="F1089" s="20"/>
      <c r="G1089" s="18"/>
      <c r="H1089" s="25"/>
      <c r="I1089" s="15">
        <v>1089</v>
      </c>
      <c r="J1089" s="15"/>
      <c r="K1089" s="16"/>
      <c r="L1089" s="59" t="s">
        <v>573</v>
      </c>
      <c r="M1089">
        <v>1</v>
      </c>
    </row>
    <row r="1090" spans="1:13">
      <c r="A1090" s="17" t="s">
        <v>303</v>
      </c>
      <c r="B1090" s="17" t="s">
        <v>468</v>
      </c>
      <c r="C1090" s="18"/>
      <c r="D1090" s="19">
        <v>1</v>
      </c>
      <c r="E1090" s="58"/>
      <c r="F1090" s="20"/>
      <c r="G1090" s="18"/>
      <c r="H1090" s="25"/>
      <c r="I1090" s="15">
        <v>1090</v>
      </c>
      <c r="J1090" s="15"/>
      <c r="K1090" s="16"/>
      <c r="L1090" s="59" t="s">
        <v>573</v>
      </c>
      <c r="M1090">
        <v>1</v>
      </c>
    </row>
    <row r="1091" spans="1:13">
      <c r="A1091" s="17" t="s">
        <v>303</v>
      </c>
      <c r="B1091" s="17" t="s">
        <v>531</v>
      </c>
      <c r="C1091" s="18"/>
      <c r="D1091" s="19">
        <v>1</v>
      </c>
      <c r="E1091" s="58"/>
      <c r="F1091" s="20"/>
      <c r="G1091" s="18"/>
      <c r="H1091" s="25"/>
      <c r="I1091" s="15">
        <v>1091</v>
      </c>
      <c r="J1091" s="15"/>
      <c r="K1091" s="16"/>
      <c r="L1091" s="59" t="s">
        <v>573</v>
      </c>
      <c r="M1091">
        <v>1</v>
      </c>
    </row>
    <row r="1092" spans="1:13">
      <c r="A1092" s="17" t="s">
        <v>303</v>
      </c>
      <c r="B1092" s="17" t="s">
        <v>533</v>
      </c>
      <c r="C1092" s="18"/>
      <c r="D1092" s="19">
        <v>1</v>
      </c>
      <c r="E1092" s="58"/>
      <c r="F1092" s="20"/>
      <c r="G1092" s="18"/>
      <c r="H1092" s="25"/>
      <c r="I1092" s="15">
        <v>1092</v>
      </c>
      <c r="J1092" s="15"/>
      <c r="K1092" s="16"/>
      <c r="L1092" s="59" t="s">
        <v>573</v>
      </c>
      <c r="M1092">
        <v>1</v>
      </c>
    </row>
    <row r="1093" spans="1:13">
      <c r="A1093" s="17" t="s">
        <v>303</v>
      </c>
      <c r="B1093" s="17" t="s">
        <v>437</v>
      </c>
      <c r="C1093" s="18"/>
      <c r="D1093" s="19">
        <v>1</v>
      </c>
      <c r="E1093" s="58"/>
      <c r="F1093" s="20"/>
      <c r="G1093" s="18"/>
      <c r="H1093" s="25"/>
      <c r="I1093" s="15">
        <v>1093</v>
      </c>
      <c r="J1093" s="15"/>
      <c r="K1093" s="16"/>
      <c r="L1093" s="59" t="s">
        <v>573</v>
      </c>
      <c r="M1093">
        <v>1</v>
      </c>
    </row>
    <row r="1094" spans="1:13">
      <c r="A1094" s="17" t="s">
        <v>303</v>
      </c>
      <c r="B1094" s="17" t="s">
        <v>314</v>
      </c>
      <c r="C1094" s="18"/>
      <c r="D1094" s="19">
        <v>1</v>
      </c>
      <c r="E1094" s="58"/>
      <c r="F1094" s="20"/>
      <c r="G1094" s="18"/>
      <c r="H1094" s="25"/>
      <c r="I1094" s="15">
        <v>1094</v>
      </c>
      <c r="J1094" s="15"/>
      <c r="K1094" s="16"/>
      <c r="L1094" s="59" t="s">
        <v>573</v>
      </c>
      <c r="M1094">
        <v>1</v>
      </c>
    </row>
    <row r="1095" spans="1:13">
      <c r="A1095" s="17" t="s">
        <v>303</v>
      </c>
      <c r="B1095" s="17" t="s">
        <v>462</v>
      </c>
      <c r="C1095" s="18"/>
      <c r="D1095" s="19">
        <v>1</v>
      </c>
      <c r="E1095" s="58"/>
      <c r="F1095" s="20"/>
      <c r="G1095" s="18"/>
      <c r="H1095" s="25"/>
      <c r="I1095" s="15">
        <v>1095</v>
      </c>
      <c r="J1095" s="15"/>
      <c r="K1095" s="16"/>
      <c r="L1095" s="59" t="s">
        <v>573</v>
      </c>
      <c r="M1095">
        <v>1</v>
      </c>
    </row>
    <row r="1096" spans="1:13">
      <c r="A1096" s="17" t="s">
        <v>303</v>
      </c>
      <c r="B1096" s="17" t="s">
        <v>444</v>
      </c>
      <c r="C1096" s="18"/>
      <c r="D1096" s="19">
        <v>1</v>
      </c>
      <c r="E1096" s="58"/>
      <c r="F1096" s="20"/>
      <c r="G1096" s="18"/>
      <c r="H1096" s="25"/>
      <c r="I1096" s="15">
        <v>1096</v>
      </c>
      <c r="J1096" s="15"/>
      <c r="K1096" s="16"/>
      <c r="L1096" s="59" t="s">
        <v>573</v>
      </c>
      <c r="M1096">
        <v>1</v>
      </c>
    </row>
    <row r="1097" spans="1:13">
      <c r="A1097" s="17" t="s">
        <v>373</v>
      </c>
      <c r="B1097" s="17" t="s">
        <v>303</v>
      </c>
      <c r="C1097" s="18"/>
      <c r="D1097" s="19">
        <v>1</v>
      </c>
      <c r="E1097" s="58"/>
      <c r="F1097" s="20"/>
      <c r="G1097" s="18"/>
      <c r="H1097" s="25"/>
      <c r="I1097" s="15">
        <v>1097</v>
      </c>
      <c r="J1097" s="15"/>
      <c r="K1097" s="16"/>
      <c r="L1097" s="59" t="s">
        <v>573</v>
      </c>
      <c r="M1097">
        <v>1</v>
      </c>
    </row>
    <row r="1098" spans="1:13">
      <c r="A1098" s="17" t="s">
        <v>432</v>
      </c>
      <c r="B1098" s="17" t="s">
        <v>303</v>
      </c>
      <c r="C1098" s="18"/>
      <c r="D1098" s="19">
        <v>1</v>
      </c>
      <c r="E1098" s="58"/>
      <c r="F1098" s="20"/>
      <c r="G1098" s="18"/>
      <c r="H1098" s="25"/>
      <c r="I1098" s="15">
        <v>1098</v>
      </c>
      <c r="J1098" s="15"/>
      <c r="K1098" s="16"/>
      <c r="L1098" s="59" t="s">
        <v>573</v>
      </c>
      <c r="M1098">
        <v>1</v>
      </c>
    </row>
    <row r="1099" spans="1:13">
      <c r="A1099" s="17" t="s">
        <v>432</v>
      </c>
      <c r="B1099" s="17" t="s">
        <v>546</v>
      </c>
      <c r="C1099" s="18"/>
      <c r="D1099" s="19">
        <v>5.5</v>
      </c>
      <c r="E1099" s="58"/>
      <c r="F1099" s="20"/>
      <c r="G1099" s="18"/>
      <c r="H1099" s="25"/>
      <c r="I1099" s="15">
        <v>1099</v>
      </c>
      <c r="J1099" s="15"/>
      <c r="K1099" s="16"/>
      <c r="L1099" s="59" t="s">
        <v>572</v>
      </c>
      <c r="M1099">
        <v>2</v>
      </c>
    </row>
    <row r="1100" spans="1:13">
      <c r="A1100" s="17" t="s">
        <v>267</v>
      </c>
      <c r="B1100" s="17" t="s">
        <v>432</v>
      </c>
      <c r="C1100" s="18"/>
      <c r="D1100" s="19">
        <v>1</v>
      </c>
      <c r="E1100" s="58"/>
      <c r="F1100" s="20"/>
      <c r="G1100" s="18"/>
      <c r="H1100" s="25"/>
      <c r="I1100" s="15">
        <v>1100</v>
      </c>
      <c r="J1100" s="15"/>
      <c r="K1100" s="16"/>
      <c r="L1100" s="59" t="s">
        <v>573</v>
      </c>
      <c r="M1100">
        <v>1</v>
      </c>
    </row>
    <row r="1101" spans="1:13">
      <c r="A1101" s="17" t="s">
        <v>292</v>
      </c>
      <c r="B1101" s="17" t="s">
        <v>432</v>
      </c>
      <c r="C1101" s="18"/>
      <c r="D1101" s="19">
        <v>1</v>
      </c>
      <c r="E1101" s="58"/>
      <c r="F1101" s="20"/>
      <c r="G1101" s="18"/>
      <c r="H1101" s="25"/>
      <c r="I1101" s="15">
        <v>1101</v>
      </c>
      <c r="J1101" s="15"/>
      <c r="K1101" s="16"/>
      <c r="L1101" s="59" t="s">
        <v>573</v>
      </c>
      <c r="M1101">
        <v>1</v>
      </c>
    </row>
    <row r="1102" spans="1:13">
      <c r="A1102" s="17" t="s">
        <v>432</v>
      </c>
      <c r="B1102" s="17" t="s">
        <v>304</v>
      </c>
      <c r="C1102" s="18"/>
      <c r="D1102" s="19">
        <v>1</v>
      </c>
      <c r="E1102" s="58"/>
      <c r="F1102" s="20"/>
      <c r="G1102" s="18"/>
      <c r="H1102" s="25"/>
      <c r="I1102" s="15">
        <v>1102</v>
      </c>
      <c r="J1102" s="15"/>
      <c r="K1102" s="16"/>
      <c r="L1102" s="59" t="s">
        <v>573</v>
      </c>
      <c r="M1102">
        <v>1</v>
      </c>
    </row>
    <row r="1103" spans="1:13">
      <c r="A1103" s="17" t="s">
        <v>432</v>
      </c>
      <c r="B1103" s="17" t="s">
        <v>533</v>
      </c>
      <c r="C1103" s="18"/>
      <c r="D1103" s="19">
        <v>1</v>
      </c>
      <c r="E1103" s="58"/>
      <c r="F1103" s="20"/>
      <c r="G1103" s="18"/>
      <c r="H1103" s="25"/>
      <c r="I1103" s="15">
        <v>1103</v>
      </c>
      <c r="J1103" s="15"/>
      <c r="K1103" s="16"/>
      <c r="L1103" s="59" t="s">
        <v>573</v>
      </c>
      <c r="M1103">
        <v>1</v>
      </c>
    </row>
    <row r="1104" spans="1:13">
      <c r="A1104" s="17" t="s">
        <v>432</v>
      </c>
      <c r="B1104" s="17" t="s">
        <v>542</v>
      </c>
      <c r="C1104" s="18"/>
      <c r="D1104" s="19">
        <v>1</v>
      </c>
      <c r="E1104" s="58"/>
      <c r="F1104" s="20"/>
      <c r="G1104" s="18"/>
      <c r="H1104" s="25"/>
      <c r="I1104" s="15">
        <v>1104</v>
      </c>
      <c r="J1104" s="15"/>
      <c r="K1104" s="16"/>
      <c r="L1104" s="59" t="s">
        <v>573</v>
      </c>
      <c r="M1104">
        <v>1</v>
      </c>
    </row>
    <row r="1105" spans="1:13">
      <c r="A1105" s="17" t="s">
        <v>432</v>
      </c>
      <c r="B1105" s="17" t="s">
        <v>531</v>
      </c>
      <c r="C1105" s="18"/>
      <c r="D1105" s="19">
        <v>1</v>
      </c>
      <c r="E1105" s="58"/>
      <c r="F1105" s="20"/>
      <c r="G1105" s="18"/>
      <c r="H1105" s="25"/>
      <c r="I1105" s="15">
        <v>1105</v>
      </c>
      <c r="J1105" s="15"/>
      <c r="K1105" s="16"/>
      <c r="L1105" s="59" t="s">
        <v>573</v>
      </c>
      <c r="M1105">
        <v>1</v>
      </c>
    </row>
    <row r="1106" spans="1:13">
      <c r="A1106" s="17" t="s">
        <v>432</v>
      </c>
      <c r="B1106" s="17" t="s">
        <v>267</v>
      </c>
      <c r="C1106" s="18"/>
      <c r="D1106" s="19">
        <v>1</v>
      </c>
      <c r="E1106" s="58"/>
      <c r="F1106" s="20"/>
      <c r="G1106" s="18"/>
      <c r="H1106" s="25"/>
      <c r="I1106" s="15">
        <v>1106</v>
      </c>
      <c r="J1106" s="15"/>
      <c r="K1106" s="16"/>
      <c r="L1106" s="59" t="s">
        <v>573</v>
      </c>
      <c r="M1106">
        <v>1</v>
      </c>
    </row>
    <row r="1107" spans="1:13">
      <c r="A1107" s="17" t="s">
        <v>438</v>
      </c>
      <c r="B1107" s="17" t="s">
        <v>439</v>
      </c>
      <c r="C1107" s="18"/>
      <c r="D1107" s="19">
        <v>1</v>
      </c>
      <c r="E1107" s="58"/>
      <c r="F1107" s="20"/>
      <c r="G1107" s="18"/>
      <c r="H1107" s="25"/>
      <c r="I1107" s="15">
        <v>1107</v>
      </c>
      <c r="J1107" s="15"/>
      <c r="K1107" s="16"/>
      <c r="L1107" s="59" t="s">
        <v>572</v>
      </c>
      <c r="M1107">
        <v>1</v>
      </c>
    </row>
    <row r="1108" spans="1:13">
      <c r="A1108" s="17" t="s">
        <v>439</v>
      </c>
      <c r="B1108" s="17" t="s">
        <v>535</v>
      </c>
      <c r="C1108" s="18"/>
      <c r="D1108" s="19">
        <v>1</v>
      </c>
      <c r="E1108" s="58"/>
      <c r="F1108" s="20"/>
      <c r="G1108" s="18"/>
      <c r="H1108" s="25"/>
      <c r="I1108" s="15">
        <v>1108</v>
      </c>
      <c r="J1108" s="15"/>
      <c r="K1108" s="16"/>
      <c r="L1108" s="59" t="s">
        <v>572</v>
      </c>
      <c r="M1108">
        <v>1</v>
      </c>
    </row>
    <row r="1109" spans="1:13">
      <c r="A1109" s="17" t="s">
        <v>436</v>
      </c>
      <c r="B1109" s="17" t="s">
        <v>439</v>
      </c>
      <c r="C1109" s="18"/>
      <c r="D1109" s="19">
        <v>1</v>
      </c>
      <c r="E1109" s="58"/>
      <c r="F1109" s="20"/>
      <c r="G1109" s="18"/>
      <c r="H1109" s="25"/>
      <c r="I1109" s="15">
        <v>1109</v>
      </c>
      <c r="J1109" s="15"/>
      <c r="K1109" s="16"/>
      <c r="L1109" s="59" t="s">
        <v>573</v>
      </c>
      <c r="M1109">
        <v>1</v>
      </c>
    </row>
    <row r="1110" spans="1:13">
      <c r="A1110" s="17" t="s">
        <v>194</v>
      </c>
      <c r="B1110" s="17" t="s">
        <v>439</v>
      </c>
      <c r="C1110" s="18"/>
      <c r="D1110" s="19">
        <v>1</v>
      </c>
      <c r="E1110" s="58"/>
      <c r="F1110" s="20"/>
      <c r="G1110" s="18"/>
      <c r="H1110" s="25"/>
      <c r="I1110" s="15">
        <v>1110</v>
      </c>
      <c r="J1110" s="15"/>
      <c r="K1110" s="16"/>
      <c r="L1110" s="59" t="s">
        <v>573</v>
      </c>
      <c r="M1110">
        <v>1</v>
      </c>
    </row>
    <row r="1111" spans="1:13">
      <c r="A1111" s="17" t="s">
        <v>296</v>
      </c>
      <c r="B1111" s="17" t="s">
        <v>439</v>
      </c>
      <c r="C1111" s="18"/>
      <c r="D1111" s="19">
        <v>1</v>
      </c>
      <c r="E1111" s="58"/>
      <c r="F1111" s="20"/>
      <c r="G1111" s="18"/>
      <c r="H1111" s="25"/>
      <c r="I1111" s="15">
        <v>1111</v>
      </c>
      <c r="J1111" s="15"/>
      <c r="K1111" s="16"/>
      <c r="L1111" s="59" t="s">
        <v>573</v>
      </c>
      <c r="M1111">
        <v>1</v>
      </c>
    </row>
    <row r="1112" spans="1:13">
      <c r="A1112" s="17" t="s">
        <v>334</v>
      </c>
      <c r="B1112" s="17" t="s">
        <v>439</v>
      </c>
      <c r="C1112" s="18"/>
      <c r="D1112" s="19">
        <v>1</v>
      </c>
      <c r="E1112" s="58"/>
      <c r="F1112" s="20"/>
      <c r="G1112" s="18"/>
      <c r="H1112" s="25"/>
      <c r="I1112" s="15">
        <v>1112</v>
      </c>
      <c r="J1112" s="15"/>
      <c r="K1112" s="16"/>
      <c r="L1112" s="59" t="s">
        <v>573</v>
      </c>
      <c r="M1112">
        <v>1</v>
      </c>
    </row>
    <row r="1113" spans="1:13">
      <c r="A1113" s="17" t="s">
        <v>332</v>
      </c>
      <c r="B1113" s="17" t="s">
        <v>439</v>
      </c>
      <c r="C1113" s="18"/>
      <c r="D1113" s="19">
        <v>1</v>
      </c>
      <c r="E1113" s="58"/>
      <c r="F1113" s="20"/>
      <c r="G1113" s="18"/>
      <c r="H1113" s="25"/>
      <c r="I1113" s="15">
        <v>1113</v>
      </c>
      <c r="J1113" s="15"/>
      <c r="K1113" s="16"/>
      <c r="L1113" s="59" t="s">
        <v>573</v>
      </c>
      <c r="M1113">
        <v>1</v>
      </c>
    </row>
    <row r="1114" spans="1:13">
      <c r="A1114" s="17" t="s">
        <v>407</v>
      </c>
      <c r="B1114" s="17" t="s">
        <v>439</v>
      </c>
      <c r="C1114" s="18"/>
      <c r="D1114" s="19">
        <v>1</v>
      </c>
      <c r="E1114" s="58"/>
      <c r="F1114" s="20"/>
      <c r="G1114" s="18"/>
      <c r="H1114" s="25"/>
      <c r="I1114" s="15">
        <v>1114</v>
      </c>
      <c r="J1114" s="15"/>
      <c r="K1114" s="16"/>
      <c r="L1114" s="59" t="s">
        <v>573</v>
      </c>
      <c r="M1114">
        <v>1</v>
      </c>
    </row>
    <row r="1115" spans="1:13">
      <c r="A1115" s="17" t="s">
        <v>439</v>
      </c>
      <c r="B1115" s="17" t="s">
        <v>550</v>
      </c>
      <c r="C1115" s="18"/>
      <c r="D1115" s="19">
        <v>1</v>
      </c>
      <c r="E1115" s="58"/>
      <c r="F1115" s="20"/>
      <c r="G1115" s="18"/>
      <c r="H1115" s="25"/>
      <c r="I1115" s="15">
        <v>1115</v>
      </c>
      <c r="J1115" s="15"/>
      <c r="K1115" s="16"/>
      <c r="L1115" s="59" t="s">
        <v>573</v>
      </c>
      <c r="M1115">
        <v>1</v>
      </c>
    </row>
    <row r="1116" spans="1:13">
      <c r="A1116" s="17" t="s">
        <v>439</v>
      </c>
      <c r="B1116" s="17" t="s">
        <v>438</v>
      </c>
      <c r="C1116" s="18"/>
      <c r="D1116" s="19">
        <v>1</v>
      </c>
      <c r="E1116" s="58"/>
      <c r="F1116" s="20"/>
      <c r="G1116" s="18"/>
      <c r="H1116" s="25"/>
      <c r="I1116" s="15">
        <v>1116</v>
      </c>
      <c r="J1116" s="15"/>
      <c r="K1116" s="16"/>
      <c r="L1116" s="59" t="s">
        <v>573</v>
      </c>
      <c r="M1116">
        <v>1</v>
      </c>
    </row>
    <row r="1117" spans="1:13">
      <c r="A1117" s="17" t="s">
        <v>439</v>
      </c>
      <c r="B1117" s="17" t="s">
        <v>407</v>
      </c>
      <c r="C1117" s="18"/>
      <c r="D1117" s="19">
        <v>1</v>
      </c>
      <c r="E1117" s="58"/>
      <c r="F1117" s="20"/>
      <c r="G1117" s="18"/>
      <c r="H1117" s="25"/>
      <c r="I1117" s="15">
        <v>1117</v>
      </c>
      <c r="J1117" s="15"/>
      <c r="K1117" s="16"/>
      <c r="L1117" s="59" t="s">
        <v>573</v>
      </c>
      <c r="M1117">
        <v>1</v>
      </c>
    </row>
    <row r="1118" spans="1:13">
      <c r="A1118" s="17" t="s">
        <v>439</v>
      </c>
      <c r="B1118" s="17" t="s">
        <v>436</v>
      </c>
      <c r="C1118" s="18"/>
      <c r="D1118" s="19">
        <v>1</v>
      </c>
      <c r="E1118" s="58"/>
      <c r="F1118" s="20"/>
      <c r="G1118" s="18"/>
      <c r="H1118" s="25"/>
      <c r="I1118" s="15">
        <v>1118</v>
      </c>
      <c r="J1118" s="15"/>
      <c r="K1118" s="16"/>
      <c r="L1118" s="59" t="s">
        <v>573</v>
      </c>
      <c r="M1118">
        <v>1</v>
      </c>
    </row>
    <row r="1119" spans="1:13">
      <c r="A1119" s="17" t="s">
        <v>439</v>
      </c>
      <c r="B1119" s="17" t="s">
        <v>353</v>
      </c>
      <c r="C1119" s="18"/>
      <c r="D1119" s="19">
        <v>1</v>
      </c>
      <c r="E1119" s="58"/>
      <c r="F1119" s="20"/>
      <c r="G1119" s="18"/>
      <c r="H1119" s="25"/>
      <c r="I1119" s="15">
        <v>1119</v>
      </c>
      <c r="J1119" s="15"/>
      <c r="K1119" s="16"/>
      <c r="L1119" s="59" t="s">
        <v>573</v>
      </c>
      <c r="M1119">
        <v>1</v>
      </c>
    </row>
    <row r="1120" spans="1:13">
      <c r="A1120" s="17" t="s">
        <v>439</v>
      </c>
      <c r="B1120" s="17" t="s">
        <v>513</v>
      </c>
      <c r="C1120" s="18"/>
      <c r="D1120" s="19">
        <v>1</v>
      </c>
      <c r="E1120" s="58"/>
      <c r="F1120" s="20"/>
      <c r="G1120" s="18"/>
      <c r="H1120" s="25"/>
      <c r="I1120" s="15">
        <v>1120</v>
      </c>
      <c r="J1120" s="15"/>
      <c r="K1120" s="16"/>
      <c r="L1120" s="59" t="s">
        <v>573</v>
      </c>
      <c r="M1120">
        <v>1</v>
      </c>
    </row>
    <row r="1121" spans="1:13">
      <c r="A1121" s="17" t="s">
        <v>439</v>
      </c>
      <c r="B1121" s="17" t="s">
        <v>543</v>
      </c>
      <c r="C1121" s="18"/>
      <c r="D1121" s="19">
        <v>1</v>
      </c>
      <c r="E1121" s="58"/>
      <c r="F1121" s="20"/>
      <c r="G1121" s="18"/>
      <c r="H1121" s="25"/>
      <c r="I1121" s="15">
        <v>1121</v>
      </c>
      <c r="J1121" s="15"/>
      <c r="K1121" s="16"/>
      <c r="L1121" s="59" t="s">
        <v>573</v>
      </c>
      <c r="M1121">
        <v>1</v>
      </c>
    </row>
    <row r="1122" spans="1:13">
      <c r="A1122" s="17" t="s">
        <v>439</v>
      </c>
      <c r="B1122" s="17" t="s">
        <v>194</v>
      </c>
      <c r="C1122" s="18"/>
      <c r="D1122" s="19">
        <v>1</v>
      </c>
      <c r="E1122" s="58"/>
      <c r="F1122" s="20"/>
      <c r="G1122" s="18"/>
      <c r="H1122" s="25"/>
      <c r="I1122" s="15">
        <v>1122</v>
      </c>
      <c r="J1122" s="15"/>
      <c r="K1122" s="16"/>
      <c r="L1122" s="59" t="s">
        <v>573</v>
      </c>
      <c r="M1122">
        <v>1</v>
      </c>
    </row>
    <row r="1123" spans="1:13">
      <c r="A1123" s="17" t="s">
        <v>278</v>
      </c>
      <c r="B1123" s="17" t="s">
        <v>440</v>
      </c>
      <c r="C1123" s="18"/>
      <c r="D1123" s="19">
        <v>1</v>
      </c>
      <c r="E1123" s="58"/>
      <c r="F1123" s="20"/>
      <c r="G1123" s="18"/>
      <c r="H1123" s="25"/>
      <c r="I1123" s="15">
        <v>1123</v>
      </c>
      <c r="J1123" s="15"/>
      <c r="K1123" s="16"/>
      <c r="L1123" s="59" t="s">
        <v>573</v>
      </c>
      <c r="M1123">
        <v>1</v>
      </c>
    </row>
    <row r="1124" spans="1:13">
      <c r="A1124" s="17" t="s">
        <v>200</v>
      </c>
      <c r="B1124" s="17" t="s">
        <v>440</v>
      </c>
      <c r="C1124" s="18"/>
      <c r="D1124" s="19">
        <v>1</v>
      </c>
      <c r="E1124" s="58"/>
      <c r="F1124" s="20"/>
      <c r="G1124" s="18"/>
      <c r="H1124" s="25"/>
      <c r="I1124" s="15">
        <v>1124</v>
      </c>
      <c r="J1124" s="15"/>
      <c r="K1124" s="16"/>
      <c r="L1124" s="59" t="s">
        <v>573</v>
      </c>
      <c r="M1124">
        <v>1</v>
      </c>
    </row>
    <row r="1125" spans="1:13">
      <c r="A1125" s="17" t="s">
        <v>180</v>
      </c>
      <c r="B1125" s="17" t="s">
        <v>440</v>
      </c>
      <c r="C1125" s="18"/>
      <c r="D1125" s="19">
        <v>1</v>
      </c>
      <c r="E1125" s="58"/>
      <c r="F1125" s="20"/>
      <c r="G1125" s="18"/>
      <c r="H1125" s="25"/>
      <c r="I1125" s="15">
        <v>1125</v>
      </c>
      <c r="J1125" s="15"/>
      <c r="K1125" s="16"/>
      <c r="L1125" s="59" t="s">
        <v>573</v>
      </c>
      <c r="M1125">
        <v>1</v>
      </c>
    </row>
    <row r="1126" spans="1:13">
      <c r="A1126" s="17" t="s">
        <v>387</v>
      </c>
      <c r="B1126" s="17" t="s">
        <v>440</v>
      </c>
      <c r="C1126" s="18"/>
      <c r="D1126" s="19">
        <v>1</v>
      </c>
      <c r="E1126" s="58"/>
      <c r="F1126" s="20"/>
      <c r="G1126" s="18"/>
      <c r="H1126" s="25"/>
      <c r="I1126" s="15">
        <v>1126</v>
      </c>
      <c r="J1126" s="15"/>
      <c r="K1126" s="16"/>
      <c r="L1126" s="59" t="s">
        <v>573</v>
      </c>
      <c r="M1126">
        <v>1</v>
      </c>
    </row>
    <row r="1127" spans="1:13">
      <c r="A1127" s="17" t="s">
        <v>408</v>
      </c>
      <c r="B1127" s="17" t="s">
        <v>440</v>
      </c>
      <c r="C1127" s="18"/>
      <c r="D1127" s="19">
        <v>1</v>
      </c>
      <c r="E1127" s="58"/>
      <c r="F1127" s="20"/>
      <c r="G1127" s="18"/>
      <c r="H1127" s="25"/>
      <c r="I1127" s="15">
        <v>1127</v>
      </c>
      <c r="J1127" s="15"/>
      <c r="K1127" s="16"/>
      <c r="L1127" s="59" t="s">
        <v>573</v>
      </c>
      <c r="M1127">
        <v>1</v>
      </c>
    </row>
    <row r="1128" spans="1:13">
      <c r="A1128" s="17" t="s">
        <v>440</v>
      </c>
      <c r="B1128" s="17" t="s">
        <v>526</v>
      </c>
      <c r="C1128" s="18"/>
      <c r="D1128" s="19">
        <v>1</v>
      </c>
      <c r="E1128" s="58"/>
      <c r="F1128" s="20"/>
      <c r="G1128" s="18"/>
      <c r="H1128" s="25"/>
      <c r="I1128" s="15">
        <v>1128</v>
      </c>
      <c r="J1128" s="15"/>
      <c r="K1128" s="16"/>
      <c r="L1128" s="59" t="s">
        <v>573</v>
      </c>
      <c r="M1128">
        <v>1</v>
      </c>
    </row>
    <row r="1129" spans="1:13">
      <c r="A1129" s="17" t="s">
        <v>441</v>
      </c>
      <c r="B1129" s="17" t="s">
        <v>440</v>
      </c>
      <c r="C1129" s="18"/>
      <c r="D1129" s="19">
        <v>1</v>
      </c>
      <c r="E1129" s="58"/>
      <c r="F1129" s="20"/>
      <c r="G1129" s="18"/>
      <c r="H1129" s="25"/>
      <c r="I1129" s="15">
        <v>1129</v>
      </c>
      <c r="J1129" s="15"/>
      <c r="K1129" s="16"/>
      <c r="L1129" s="59" t="s">
        <v>573</v>
      </c>
      <c r="M1129">
        <v>1</v>
      </c>
    </row>
    <row r="1130" spans="1:13">
      <c r="A1130" s="17" t="s">
        <v>278</v>
      </c>
      <c r="B1130" s="17" t="s">
        <v>192</v>
      </c>
      <c r="C1130" s="18"/>
      <c r="D1130" s="19">
        <v>1</v>
      </c>
      <c r="E1130" s="58"/>
      <c r="F1130" s="20"/>
      <c r="G1130" s="18"/>
      <c r="H1130" s="25"/>
      <c r="I1130" s="15">
        <v>1130</v>
      </c>
      <c r="J1130" s="15"/>
      <c r="K1130" s="16"/>
      <c r="L1130" s="59" t="s">
        <v>573</v>
      </c>
      <c r="M1130">
        <v>1</v>
      </c>
    </row>
    <row r="1131" spans="1:13">
      <c r="A1131" s="17" t="s">
        <v>314</v>
      </c>
      <c r="B1131" s="17" t="s">
        <v>192</v>
      </c>
      <c r="C1131" s="18"/>
      <c r="D1131" s="19">
        <v>1</v>
      </c>
      <c r="E1131" s="58"/>
      <c r="F1131" s="20"/>
      <c r="G1131" s="18"/>
      <c r="H1131" s="25"/>
      <c r="I1131" s="15">
        <v>1131</v>
      </c>
      <c r="J1131" s="15"/>
      <c r="K1131" s="16"/>
      <c r="L1131" s="59" t="s">
        <v>573</v>
      </c>
      <c r="M1131">
        <v>1</v>
      </c>
    </row>
    <row r="1132" spans="1:13">
      <c r="A1132" s="17" t="s">
        <v>442</v>
      </c>
      <c r="B1132" s="17" t="s">
        <v>192</v>
      </c>
      <c r="C1132" s="18"/>
      <c r="D1132" s="19">
        <v>1</v>
      </c>
      <c r="E1132" s="58"/>
      <c r="F1132" s="20"/>
      <c r="G1132" s="18"/>
      <c r="H1132" s="25"/>
      <c r="I1132" s="15">
        <v>1132</v>
      </c>
      <c r="J1132" s="15"/>
      <c r="K1132" s="16"/>
      <c r="L1132" s="59" t="s">
        <v>573</v>
      </c>
      <c r="M1132">
        <v>1</v>
      </c>
    </row>
    <row r="1133" spans="1:13">
      <c r="A1133" s="17" t="s">
        <v>443</v>
      </c>
      <c r="B1133" s="17" t="s">
        <v>192</v>
      </c>
      <c r="C1133" s="18"/>
      <c r="D1133" s="19">
        <v>1</v>
      </c>
      <c r="E1133" s="58"/>
      <c r="F1133" s="20"/>
      <c r="G1133" s="18"/>
      <c r="H1133" s="25"/>
      <c r="I1133" s="15">
        <v>1133</v>
      </c>
      <c r="J1133" s="15"/>
      <c r="K1133" s="16"/>
      <c r="L1133" s="59" t="s">
        <v>573</v>
      </c>
      <c r="M1133">
        <v>1</v>
      </c>
    </row>
    <row r="1134" spans="1:13">
      <c r="A1134" s="17" t="s">
        <v>392</v>
      </c>
      <c r="B1134" s="17" t="s">
        <v>192</v>
      </c>
      <c r="C1134" s="18"/>
      <c r="D1134" s="19">
        <v>1</v>
      </c>
      <c r="E1134" s="58"/>
      <c r="F1134" s="20"/>
      <c r="G1134" s="18"/>
      <c r="H1134" s="25"/>
      <c r="I1134" s="15">
        <v>1134</v>
      </c>
      <c r="J1134" s="15"/>
      <c r="K1134" s="16"/>
      <c r="L1134" s="59" t="s">
        <v>573</v>
      </c>
      <c r="M1134">
        <v>1</v>
      </c>
    </row>
    <row r="1135" spans="1:13">
      <c r="A1135" s="17" t="s">
        <v>192</v>
      </c>
      <c r="B1135" s="17" t="s">
        <v>171</v>
      </c>
      <c r="C1135" s="18"/>
      <c r="D1135" s="19">
        <v>1</v>
      </c>
      <c r="E1135" s="58"/>
      <c r="F1135" s="20"/>
      <c r="G1135" s="18"/>
      <c r="H1135" s="25"/>
      <c r="I1135" s="15">
        <v>1135</v>
      </c>
      <c r="J1135" s="15"/>
      <c r="K1135" s="16"/>
      <c r="L1135" s="59" t="s">
        <v>573</v>
      </c>
      <c r="M1135">
        <v>1</v>
      </c>
    </row>
    <row r="1136" spans="1:13">
      <c r="A1136" s="17" t="s">
        <v>192</v>
      </c>
      <c r="B1136" s="17" t="s">
        <v>445</v>
      </c>
      <c r="C1136" s="18"/>
      <c r="D1136" s="19">
        <v>1</v>
      </c>
      <c r="E1136" s="58"/>
      <c r="F1136" s="20"/>
      <c r="G1136" s="18"/>
      <c r="H1136" s="25"/>
      <c r="I1136" s="15">
        <v>1136</v>
      </c>
      <c r="J1136" s="15"/>
      <c r="K1136" s="16"/>
      <c r="L1136" s="59" t="s">
        <v>573</v>
      </c>
      <c r="M1136">
        <v>1</v>
      </c>
    </row>
    <row r="1137" spans="1:13">
      <c r="A1137" s="17" t="s">
        <v>192</v>
      </c>
      <c r="B1137" s="17" t="s">
        <v>442</v>
      </c>
      <c r="C1137" s="18"/>
      <c r="D1137" s="19">
        <v>1</v>
      </c>
      <c r="E1137" s="58"/>
      <c r="F1137" s="20"/>
      <c r="G1137" s="18"/>
      <c r="H1137" s="25"/>
      <c r="I1137" s="15">
        <v>1137</v>
      </c>
      <c r="J1137" s="15"/>
      <c r="K1137" s="16"/>
      <c r="L1137" s="59" t="s">
        <v>573</v>
      </c>
      <c r="M1137">
        <v>1</v>
      </c>
    </row>
    <row r="1138" spans="1:13">
      <c r="A1138" s="17" t="s">
        <v>192</v>
      </c>
      <c r="B1138" s="17" t="s">
        <v>444</v>
      </c>
      <c r="C1138" s="18"/>
      <c r="D1138" s="19">
        <v>1</v>
      </c>
      <c r="E1138" s="58"/>
      <c r="F1138" s="20"/>
      <c r="G1138" s="18"/>
      <c r="H1138" s="25"/>
      <c r="I1138" s="15">
        <v>1138</v>
      </c>
      <c r="J1138" s="15"/>
      <c r="K1138" s="16"/>
      <c r="L1138" s="59" t="s">
        <v>573</v>
      </c>
      <c r="M1138">
        <v>1</v>
      </c>
    </row>
    <row r="1139" spans="1:13">
      <c r="A1139" s="17" t="s">
        <v>192</v>
      </c>
      <c r="B1139" s="17" t="s">
        <v>314</v>
      </c>
      <c r="C1139" s="18"/>
      <c r="D1139" s="19">
        <v>1</v>
      </c>
      <c r="E1139" s="58"/>
      <c r="F1139" s="20"/>
      <c r="G1139" s="18"/>
      <c r="H1139" s="25"/>
      <c r="I1139" s="15">
        <v>1139</v>
      </c>
      <c r="J1139" s="15"/>
      <c r="K1139" s="16"/>
      <c r="L1139" s="59" t="s">
        <v>573</v>
      </c>
      <c r="M1139">
        <v>1</v>
      </c>
    </row>
    <row r="1140" spans="1:13">
      <c r="A1140" s="17" t="s">
        <v>192</v>
      </c>
      <c r="B1140" s="17" t="s">
        <v>443</v>
      </c>
      <c r="C1140" s="18"/>
      <c r="D1140" s="19">
        <v>1</v>
      </c>
      <c r="E1140" s="58"/>
      <c r="F1140" s="20"/>
      <c r="G1140" s="18"/>
      <c r="H1140" s="25"/>
      <c r="I1140" s="15">
        <v>1140</v>
      </c>
      <c r="J1140" s="15"/>
      <c r="K1140" s="16"/>
      <c r="L1140" s="59" t="s">
        <v>573</v>
      </c>
      <c r="M1140">
        <v>1</v>
      </c>
    </row>
    <row r="1141" spans="1:13">
      <c r="A1141" s="17" t="s">
        <v>192</v>
      </c>
      <c r="B1141" s="17" t="s">
        <v>544</v>
      </c>
      <c r="C1141" s="18"/>
      <c r="D1141" s="19">
        <v>1</v>
      </c>
      <c r="E1141" s="58"/>
      <c r="F1141" s="20"/>
      <c r="G1141" s="18"/>
      <c r="H1141" s="25"/>
      <c r="I1141" s="15">
        <v>1141</v>
      </c>
      <c r="J1141" s="15"/>
      <c r="K1141" s="16"/>
      <c r="L1141" s="59" t="s">
        <v>573</v>
      </c>
      <c r="M1141">
        <v>1</v>
      </c>
    </row>
    <row r="1142" spans="1:13">
      <c r="A1142" s="17" t="s">
        <v>192</v>
      </c>
      <c r="B1142" s="17" t="s">
        <v>431</v>
      </c>
      <c r="C1142" s="18"/>
      <c r="D1142" s="19">
        <v>1</v>
      </c>
      <c r="E1142" s="58"/>
      <c r="F1142" s="20"/>
      <c r="G1142" s="18"/>
      <c r="H1142" s="25"/>
      <c r="I1142" s="15">
        <v>1142</v>
      </c>
      <c r="J1142" s="15"/>
      <c r="K1142" s="16"/>
      <c r="L1142" s="59" t="s">
        <v>573</v>
      </c>
      <c r="M1142">
        <v>1</v>
      </c>
    </row>
    <row r="1143" spans="1:13">
      <c r="A1143" s="17" t="s">
        <v>192</v>
      </c>
      <c r="B1143" s="17" t="s">
        <v>392</v>
      </c>
      <c r="C1143" s="18"/>
      <c r="D1143" s="19">
        <v>1</v>
      </c>
      <c r="E1143" s="58"/>
      <c r="F1143" s="20"/>
      <c r="G1143" s="18"/>
      <c r="H1143" s="25"/>
      <c r="I1143" s="15">
        <v>1143</v>
      </c>
      <c r="J1143" s="15"/>
      <c r="K1143" s="16"/>
      <c r="L1143" s="59" t="s">
        <v>573</v>
      </c>
      <c r="M1143">
        <v>1</v>
      </c>
    </row>
    <row r="1144" spans="1:13">
      <c r="A1144" s="17" t="s">
        <v>444</v>
      </c>
      <c r="B1144" s="17" t="s">
        <v>192</v>
      </c>
      <c r="C1144" s="18"/>
      <c r="D1144" s="19">
        <v>1</v>
      </c>
      <c r="E1144" s="58"/>
      <c r="F1144" s="20"/>
      <c r="G1144" s="18"/>
      <c r="H1144" s="25"/>
      <c r="I1144" s="15">
        <v>1144</v>
      </c>
      <c r="J1144" s="15"/>
      <c r="K1144" s="16"/>
      <c r="L1144" s="59" t="s">
        <v>573</v>
      </c>
      <c r="M1144">
        <v>1</v>
      </c>
    </row>
    <row r="1145" spans="1:13">
      <c r="A1145" s="17" t="s">
        <v>231</v>
      </c>
      <c r="B1145" s="17" t="s">
        <v>192</v>
      </c>
      <c r="C1145" s="18"/>
      <c r="D1145" s="19">
        <v>1</v>
      </c>
      <c r="E1145" s="58"/>
      <c r="F1145" s="20"/>
      <c r="G1145" s="18"/>
      <c r="H1145" s="25"/>
      <c r="I1145" s="15">
        <v>1145</v>
      </c>
      <c r="J1145" s="15"/>
      <c r="K1145" s="16"/>
      <c r="L1145" s="59" t="s">
        <v>573</v>
      </c>
      <c r="M1145">
        <v>1</v>
      </c>
    </row>
    <row r="1146" spans="1:13">
      <c r="A1146" s="17" t="s">
        <v>445</v>
      </c>
      <c r="B1146" s="17" t="s">
        <v>192</v>
      </c>
      <c r="C1146" s="18"/>
      <c r="D1146" s="19">
        <v>1</v>
      </c>
      <c r="E1146" s="58"/>
      <c r="F1146" s="20"/>
      <c r="G1146" s="18"/>
      <c r="H1146" s="25"/>
      <c r="I1146" s="15">
        <v>1146</v>
      </c>
      <c r="J1146" s="15"/>
      <c r="K1146" s="16"/>
      <c r="L1146" s="59" t="s">
        <v>573</v>
      </c>
      <c r="M1146">
        <v>1</v>
      </c>
    </row>
    <row r="1147" spans="1:13">
      <c r="A1147" s="17" t="s">
        <v>392</v>
      </c>
      <c r="B1147" s="17" t="s">
        <v>443</v>
      </c>
      <c r="C1147" s="18"/>
      <c r="D1147" s="19">
        <v>5.5</v>
      </c>
      <c r="E1147" s="58"/>
      <c r="F1147" s="20"/>
      <c r="G1147" s="18"/>
      <c r="H1147" s="25"/>
      <c r="I1147" s="15">
        <v>1147</v>
      </c>
      <c r="J1147" s="15"/>
      <c r="K1147" s="16"/>
      <c r="L1147" s="59" t="s">
        <v>572</v>
      </c>
      <c r="M1147">
        <v>2</v>
      </c>
    </row>
    <row r="1148" spans="1:13">
      <c r="A1148" s="17" t="s">
        <v>314</v>
      </c>
      <c r="B1148" s="17" t="s">
        <v>392</v>
      </c>
      <c r="C1148" s="18"/>
      <c r="D1148" s="19">
        <v>1</v>
      </c>
      <c r="E1148" s="58"/>
      <c r="F1148" s="20"/>
      <c r="G1148" s="18"/>
      <c r="H1148" s="25"/>
      <c r="I1148" s="15">
        <v>1148</v>
      </c>
      <c r="J1148" s="15"/>
      <c r="K1148" s="16"/>
      <c r="L1148" s="59" t="s">
        <v>573</v>
      </c>
      <c r="M1148">
        <v>1</v>
      </c>
    </row>
    <row r="1149" spans="1:13">
      <c r="A1149" s="17" t="s">
        <v>171</v>
      </c>
      <c r="B1149" s="17" t="s">
        <v>392</v>
      </c>
      <c r="C1149" s="18"/>
      <c r="D1149" s="19">
        <v>1</v>
      </c>
      <c r="E1149" s="58"/>
      <c r="F1149" s="20"/>
      <c r="G1149" s="18"/>
      <c r="H1149" s="25"/>
      <c r="I1149" s="15">
        <v>1149</v>
      </c>
      <c r="J1149" s="15"/>
      <c r="K1149" s="16"/>
      <c r="L1149" s="59" t="s">
        <v>573</v>
      </c>
      <c r="M1149">
        <v>1</v>
      </c>
    </row>
    <row r="1150" spans="1:13">
      <c r="A1150" s="17" t="s">
        <v>443</v>
      </c>
      <c r="B1150" s="17" t="s">
        <v>392</v>
      </c>
      <c r="C1150" s="18"/>
      <c r="D1150" s="19">
        <v>1</v>
      </c>
      <c r="E1150" s="58"/>
      <c r="F1150" s="20"/>
      <c r="G1150" s="18"/>
      <c r="H1150" s="25"/>
      <c r="I1150" s="15">
        <v>1150</v>
      </c>
      <c r="J1150" s="15"/>
      <c r="K1150" s="16"/>
      <c r="L1150" s="59" t="s">
        <v>573</v>
      </c>
      <c r="M1150">
        <v>1</v>
      </c>
    </row>
    <row r="1151" spans="1:13">
      <c r="A1151" s="17" t="s">
        <v>392</v>
      </c>
      <c r="B1151" s="17" t="s">
        <v>444</v>
      </c>
      <c r="C1151" s="18"/>
      <c r="D1151" s="19">
        <v>1</v>
      </c>
      <c r="E1151" s="58"/>
      <c r="F1151" s="20"/>
      <c r="G1151" s="18"/>
      <c r="H1151" s="25"/>
      <c r="I1151" s="15">
        <v>1151</v>
      </c>
      <c r="J1151" s="15"/>
      <c r="K1151" s="16"/>
      <c r="L1151" s="59" t="s">
        <v>573</v>
      </c>
      <c r="M1151">
        <v>1</v>
      </c>
    </row>
    <row r="1152" spans="1:13">
      <c r="A1152" s="17" t="s">
        <v>392</v>
      </c>
      <c r="B1152" s="17" t="s">
        <v>528</v>
      </c>
      <c r="C1152" s="18"/>
      <c r="D1152" s="19">
        <v>1</v>
      </c>
      <c r="E1152" s="58"/>
      <c r="F1152" s="20"/>
      <c r="G1152" s="18"/>
      <c r="H1152" s="25"/>
      <c r="I1152" s="15">
        <v>1152</v>
      </c>
      <c r="J1152" s="15"/>
      <c r="K1152" s="16"/>
      <c r="L1152" s="59" t="s">
        <v>573</v>
      </c>
      <c r="M1152">
        <v>1</v>
      </c>
    </row>
    <row r="1153" spans="1:13">
      <c r="A1153" s="17" t="s">
        <v>392</v>
      </c>
      <c r="B1153" s="17" t="s">
        <v>314</v>
      </c>
      <c r="C1153" s="18"/>
      <c r="D1153" s="19">
        <v>1</v>
      </c>
      <c r="E1153" s="58"/>
      <c r="F1153" s="20"/>
      <c r="G1153" s="18"/>
      <c r="H1153" s="25"/>
      <c r="I1153" s="15">
        <v>1153</v>
      </c>
      <c r="J1153" s="15"/>
      <c r="K1153" s="16"/>
      <c r="L1153" s="59" t="s">
        <v>573</v>
      </c>
      <c r="M1153">
        <v>1</v>
      </c>
    </row>
    <row r="1154" spans="1:13">
      <c r="A1154" s="17" t="s">
        <v>392</v>
      </c>
      <c r="B1154" s="17" t="s">
        <v>445</v>
      </c>
      <c r="C1154" s="18"/>
      <c r="D1154" s="19">
        <v>1</v>
      </c>
      <c r="E1154" s="58"/>
      <c r="F1154" s="20"/>
      <c r="G1154" s="18"/>
      <c r="H1154" s="25"/>
      <c r="I1154" s="15">
        <v>1154</v>
      </c>
      <c r="J1154" s="15"/>
      <c r="K1154" s="16"/>
      <c r="L1154" s="59" t="s">
        <v>573</v>
      </c>
      <c r="M1154">
        <v>1</v>
      </c>
    </row>
    <row r="1155" spans="1:13">
      <c r="A1155" s="17" t="s">
        <v>392</v>
      </c>
      <c r="B1155" s="17" t="s">
        <v>497</v>
      </c>
      <c r="C1155" s="18"/>
      <c r="D1155" s="19">
        <v>1</v>
      </c>
      <c r="E1155" s="58"/>
      <c r="F1155" s="20"/>
      <c r="G1155" s="18"/>
      <c r="H1155" s="25"/>
      <c r="I1155" s="15">
        <v>1155</v>
      </c>
      <c r="J1155" s="15"/>
      <c r="K1155" s="16"/>
      <c r="L1155" s="59" t="s">
        <v>573</v>
      </c>
      <c r="M1155">
        <v>1</v>
      </c>
    </row>
    <row r="1156" spans="1:13">
      <c r="A1156" s="17" t="s">
        <v>392</v>
      </c>
      <c r="B1156" s="17" t="s">
        <v>171</v>
      </c>
      <c r="C1156" s="18"/>
      <c r="D1156" s="19">
        <v>1</v>
      </c>
      <c r="E1156" s="58"/>
      <c r="F1156" s="20"/>
      <c r="G1156" s="18"/>
      <c r="H1156" s="25"/>
      <c r="I1156" s="15">
        <v>1156</v>
      </c>
      <c r="J1156" s="15"/>
      <c r="K1156" s="16"/>
      <c r="L1156" s="59" t="s">
        <v>573</v>
      </c>
      <c r="M1156">
        <v>1</v>
      </c>
    </row>
    <row r="1157" spans="1:13">
      <c r="A1157" s="17" t="s">
        <v>392</v>
      </c>
      <c r="B1157" s="17" t="s">
        <v>531</v>
      </c>
      <c r="C1157" s="18"/>
      <c r="D1157" s="19">
        <v>1</v>
      </c>
      <c r="E1157" s="58"/>
      <c r="F1157" s="20"/>
      <c r="G1157" s="18"/>
      <c r="H1157" s="25"/>
      <c r="I1157" s="15">
        <v>1157</v>
      </c>
      <c r="J1157" s="15"/>
      <c r="K1157" s="16"/>
      <c r="L1157" s="59" t="s">
        <v>573</v>
      </c>
      <c r="M1157">
        <v>1</v>
      </c>
    </row>
    <row r="1158" spans="1:13">
      <c r="A1158" s="17" t="s">
        <v>444</v>
      </c>
      <c r="B1158" s="17" t="s">
        <v>392</v>
      </c>
      <c r="C1158" s="18"/>
      <c r="D1158" s="19">
        <v>1</v>
      </c>
      <c r="E1158" s="58"/>
      <c r="F1158" s="20"/>
      <c r="G1158" s="18"/>
      <c r="H1158" s="25"/>
      <c r="I1158" s="15">
        <v>1158</v>
      </c>
      <c r="J1158" s="15"/>
      <c r="K1158" s="16"/>
      <c r="L1158" s="59" t="s">
        <v>573</v>
      </c>
      <c r="M1158">
        <v>1</v>
      </c>
    </row>
    <row r="1159" spans="1:13">
      <c r="A1159" s="17" t="s">
        <v>445</v>
      </c>
      <c r="B1159" s="17" t="s">
        <v>392</v>
      </c>
      <c r="C1159" s="18"/>
      <c r="D1159" s="19">
        <v>1</v>
      </c>
      <c r="E1159" s="58"/>
      <c r="F1159" s="20"/>
      <c r="G1159" s="18"/>
      <c r="H1159" s="25"/>
      <c r="I1159" s="15">
        <v>1159</v>
      </c>
      <c r="J1159" s="15"/>
      <c r="K1159" s="16"/>
      <c r="L1159" s="59" t="s">
        <v>573</v>
      </c>
      <c r="M1159">
        <v>1</v>
      </c>
    </row>
    <row r="1160" spans="1:13">
      <c r="A1160" s="17" t="s">
        <v>431</v>
      </c>
      <c r="B1160" s="17" t="s">
        <v>373</v>
      </c>
      <c r="C1160" s="18"/>
      <c r="D1160" s="19">
        <v>1</v>
      </c>
      <c r="E1160" s="58"/>
      <c r="F1160" s="20"/>
      <c r="G1160" s="18"/>
      <c r="H1160" s="25"/>
      <c r="I1160" s="15">
        <v>1160</v>
      </c>
      <c r="J1160" s="15"/>
      <c r="K1160" s="16"/>
      <c r="L1160" s="59" t="s">
        <v>572</v>
      </c>
      <c r="M1160">
        <v>1</v>
      </c>
    </row>
    <row r="1161" spans="1:13">
      <c r="A1161" s="17" t="s">
        <v>442</v>
      </c>
      <c r="B1161" s="17" t="s">
        <v>431</v>
      </c>
      <c r="C1161" s="18"/>
      <c r="D1161" s="19">
        <v>1</v>
      </c>
      <c r="E1161" s="58"/>
      <c r="F1161" s="20"/>
      <c r="G1161" s="18"/>
      <c r="H1161" s="25"/>
      <c r="I1161" s="15">
        <v>1161</v>
      </c>
      <c r="J1161" s="15"/>
      <c r="K1161" s="16"/>
      <c r="L1161" s="59" t="s">
        <v>573</v>
      </c>
      <c r="M1161">
        <v>1</v>
      </c>
    </row>
    <row r="1162" spans="1:13">
      <c r="A1162" s="17" t="s">
        <v>443</v>
      </c>
      <c r="B1162" s="17" t="s">
        <v>431</v>
      </c>
      <c r="C1162" s="18"/>
      <c r="D1162" s="19">
        <v>1</v>
      </c>
      <c r="E1162" s="58"/>
      <c r="F1162" s="20"/>
      <c r="G1162" s="18"/>
      <c r="H1162" s="25"/>
      <c r="I1162" s="15">
        <v>1162</v>
      </c>
      <c r="J1162" s="15"/>
      <c r="K1162" s="16"/>
      <c r="L1162" s="59" t="s">
        <v>573</v>
      </c>
      <c r="M1162">
        <v>1</v>
      </c>
    </row>
    <row r="1163" spans="1:13">
      <c r="A1163" s="17" t="s">
        <v>351</v>
      </c>
      <c r="B1163" s="17" t="s">
        <v>431</v>
      </c>
      <c r="C1163" s="18"/>
      <c r="D1163" s="19">
        <v>1</v>
      </c>
      <c r="E1163" s="58"/>
      <c r="F1163" s="20"/>
      <c r="G1163" s="18"/>
      <c r="H1163" s="25"/>
      <c r="I1163" s="15">
        <v>1163</v>
      </c>
      <c r="J1163" s="15"/>
      <c r="K1163" s="16"/>
      <c r="L1163" s="59" t="s">
        <v>573</v>
      </c>
      <c r="M1163">
        <v>1</v>
      </c>
    </row>
    <row r="1164" spans="1:13">
      <c r="A1164" s="17" t="s">
        <v>213</v>
      </c>
      <c r="B1164" s="17" t="s">
        <v>431</v>
      </c>
      <c r="C1164" s="18"/>
      <c r="D1164" s="19">
        <v>1</v>
      </c>
      <c r="E1164" s="58"/>
      <c r="F1164" s="20"/>
      <c r="G1164" s="18"/>
      <c r="H1164" s="25"/>
      <c r="I1164" s="15">
        <v>1164</v>
      </c>
      <c r="J1164" s="15"/>
      <c r="K1164" s="16"/>
      <c r="L1164" s="59" t="s">
        <v>573</v>
      </c>
      <c r="M1164">
        <v>1</v>
      </c>
    </row>
    <row r="1165" spans="1:13">
      <c r="A1165" s="17" t="s">
        <v>431</v>
      </c>
      <c r="B1165" s="17" t="s">
        <v>445</v>
      </c>
      <c r="C1165" s="18"/>
      <c r="D1165" s="19">
        <v>1</v>
      </c>
      <c r="E1165" s="58"/>
      <c r="F1165" s="20"/>
      <c r="G1165" s="18"/>
      <c r="H1165" s="25"/>
      <c r="I1165" s="15">
        <v>1165</v>
      </c>
      <c r="J1165" s="15"/>
      <c r="K1165" s="16"/>
      <c r="L1165" s="59" t="s">
        <v>573</v>
      </c>
      <c r="M1165">
        <v>1</v>
      </c>
    </row>
    <row r="1166" spans="1:13">
      <c r="A1166" s="17" t="s">
        <v>431</v>
      </c>
      <c r="B1166" s="17" t="s">
        <v>357</v>
      </c>
      <c r="C1166" s="18"/>
      <c r="D1166" s="19">
        <v>1</v>
      </c>
      <c r="E1166" s="58"/>
      <c r="F1166" s="20"/>
      <c r="G1166" s="18"/>
      <c r="H1166" s="25"/>
      <c r="I1166" s="15">
        <v>1166</v>
      </c>
      <c r="J1166" s="15"/>
      <c r="K1166" s="16"/>
      <c r="L1166" s="59" t="s">
        <v>573</v>
      </c>
      <c r="M1166">
        <v>1</v>
      </c>
    </row>
    <row r="1167" spans="1:13">
      <c r="A1167" s="17" t="s">
        <v>431</v>
      </c>
      <c r="B1167" s="17" t="s">
        <v>351</v>
      </c>
      <c r="C1167" s="18"/>
      <c r="D1167" s="19">
        <v>1</v>
      </c>
      <c r="E1167" s="58"/>
      <c r="F1167" s="20"/>
      <c r="G1167" s="18"/>
      <c r="H1167" s="25"/>
      <c r="I1167" s="15">
        <v>1167</v>
      </c>
      <c r="J1167" s="15"/>
      <c r="K1167" s="16"/>
      <c r="L1167" s="59" t="s">
        <v>573</v>
      </c>
      <c r="M1167">
        <v>1</v>
      </c>
    </row>
    <row r="1168" spans="1:13">
      <c r="A1168" s="17" t="s">
        <v>431</v>
      </c>
      <c r="B1168" s="17" t="s">
        <v>443</v>
      </c>
      <c r="C1168" s="18"/>
      <c r="D1168" s="19">
        <v>1</v>
      </c>
      <c r="E1168" s="58"/>
      <c r="F1168" s="20"/>
      <c r="G1168" s="18"/>
      <c r="H1168" s="25"/>
      <c r="I1168" s="15">
        <v>1168</v>
      </c>
      <c r="J1168" s="15"/>
      <c r="K1168" s="16"/>
      <c r="L1168" s="59" t="s">
        <v>573</v>
      </c>
      <c r="M1168">
        <v>1</v>
      </c>
    </row>
    <row r="1169" spans="1:13">
      <c r="A1169" s="17" t="s">
        <v>431</v>
      </c>
      <c r="B1169" s="17" t="s">
        <v>442</v>
      </c>
      <c r="C1169" s="18"/>
      <c r="D1169" s="19">
        <v>1</v>
      </c>
      <c r="E1169" s="58"/>
      <c r="F1169" s="20"/>
      <c r="G1169" s="18"/>
      <c r="H1169" s="25"/>
      <c r="I1169" s="15">
        <v>1169</v>
      </c>
      <c r="J1169" s="15"/>
      <c r="K1169" s="16"/>
      <c r="L1169" s="59" t="s">
        <v>573</v>
      </c>
      <c r="M1169">
        <v>1</v>
      </c>
    </row>
    <row r="1170" spans="1:13">
      <c r="A1170" s="17" t="s">
        <v>357</v>
      </c>
      <c r="B1170" s="17" t="s">
        <v>431</v>
      </c>
      <c r="C1170" s="18"/>
      <c r="D1170" s="19">
        <v>1</v>
      </c>
      <c r="E1170" s="58"/>
      <c r="F1170" s="20"/>
      <c r="G1170" s="18"/>
      <c r="H1170" s="25"/>
      <c r="I1170" s="15">
        <v>1170</v>
      </c>
      <c r="J1170" s="15"/>
      <c r="K1170" s="16"/>
      <c r="L1170" s="59" t="s">
        <v>573</v>
      </c>
      <c r="M1170">
        <v>1</v>
      </c>
    </row>
    <row r="1171" spans="1:13">
      <c r="A1171" s="17" t="s">
        <v>445</v>
      </c>
      <c r="B1171" s="17" t="s">
        <v>431</v>
      </c>
      <c r="C1171" s="18"/>
      <c r="D1171" s="19">
        <v>1</v>
      </c>
      <c r="E1171" s="58"/>
      <c r="F1171" s="20"/>
      <c r="G1171" s="18"/>
      <c r="H1171" s="25"/>
      <c r="I1171" s="15">
        <v>1171</v>
      </c>
      <c r="J1171" s="15"/>
      <c r="K1171" s="16"/>
      <c r="L1171" s="59" t="s">
        <v>573</v>
      </c>
      <c r="M1171">
        <v>1</v>
      </c>
    </row>
    <row r="1172" spans="1:13">
      <c r="A1172" s="17" t="s">
        <v>310</v>
      </c>
      <c r="B1172" s="17" t="s">
        <v>448</v>
      </c>
      <c r="C1172" s="18"/>
      <c r="D1172" s="19">
        <v>1</v>
      </c>
      <c r="E1172" s="58"/>
      <c r="F1172" s="20"/>
      <c r="G1172" s="18"/>
      <c r="H1172" s="25"/>
      <c r="I1172" s="15">
        <v>1172</v>
      </c>
      <c r="J1172" s="15"/>
      <c r="K1172" s="16"/>
      <c r="L1172" s="59" t="s">
        <v>573</v>
      </c>
      <c r="M1172">
        <v>1</v>
      </c>
    </row>
    <row r="1173" spans="1:13">
      <c r="A1173" s="17" t="s">
        <v>446</v>
      </c>
      <c r="B1173" s="17" t="s">
        <v>448</v>
      </c>
      <c r="C1173" s="18"/>
      <c r="D1173" s="19">
        <v>1</v>
      </c>
      <c r="E1173" s="58"/>
      <c r="F1173" s="20"/>
      <c r="G1173" s="18"/>
      <c r="H1173" s="25"/>
      <c r="I1173" s="15">
        <v>1173</v>
      </c>
      <c r="J1173" s="15"/>
      <c r="K1173" s="16"/>
      <c r="L1173" s="59" t="s">
        <v>573</v>
      </c>
      <c r="M1173">
        <v>1</v>
      </c>
    </row>
    <row r="1174" spans="1:13">
      <c r="A1174" s="17" t="s">
        <v>312</v>
      </c>
      <c r="B1174" s="17" t="s">
        <v>448</v>
      </c>
      <c r="C1174" s="18"/>
      <c r="D1174" s="19">
        <v>1</v>
      </c>
      <c r="E1174" s="58"/>
      <c r="F1174" s="20"/>
      <c r="G1174" s="18"/>
      <c r="H1174" s="25"/>
      <c r="I1174" s="15">
        <v>1174</v>
      </c>
      <c r="J1174" s="15"/>
      <c r="K1174" s="16"/>
      <c r="L1174" s="59" t="s">
        <v>573</v>
      </c>
      <c r="M1174">
        <v>1</v>
      </c>
    </row>
    <row r="1175" spans="1:13">
      <c r="A1175" s="17" t="s">
        <v>447</v>
      </c>
      <c r="B1175" s="17" t="s">
        <v>448</v>
      </c>
      <c r="C1175" s="18"/>
      <c r="D1175" s="19">
        <v>1</v>
      </c>
      <c r="E1175" s="58"/>
      <c r="F1175" s="20"/>
      <c r="G1175" s="18"/>
      <c r="H1175" s="25"/>
      <c r="I1175" s="15">
        <v>1175</v>
      </c>
      <c r="J1175" s="15"/>
      <c r="K1175" s="16"/>
      <c r="L1175" s="59" t="s">
        <v>573</v>
      </c>
      <c r="M1175">
        <v>1</v>
      </c>
    </row>
    <row r="1176" spans="1:13">
      <c r="A1176" s="17" t="s">
        <v>363</v>
      </c>
      <c r="B1176" s="17" t="s">
        <v>448</v>
      </c>
      <c r="C1176" s="18"/>
      <c r="D1176" s="19">
        <v>1</v>
      </c>
      <c r="E1176" s="58"/>
      <c r="F1176" s="20"/>
      <c r="G1176" s="18"/>
      <c r="H1176" s="25"/>
      <c r="I1176" s="15">
        <v>1176</v>
      </c>
      <c r="J1176" s="15"/>
      <c r="K1176" s="16"/>
      <c r="L1176" s="59" t="s">
        <v>573</v>
      </c>
      <c r="M1176">
        <v>1</v>
      </c>
    </row>
    <row r="1177" spans="1:13">
      <c r="A1177" s="17" t="s">
        <v>448</v>
      </c>
      <c r="B1177" s="17" t="s">
        <v>533</v>
      </c>
      <c r="C1177" s="18"/>
      <c r="D1177" s="19">
        <v>1</v>
      </c>
      <c r="E1177" s="58"/>
      <c r="F1177" s="20"/>
      <c r="G1177" s="18"/>
      <c r="H1177" s="25"/>
      <c r="I1177" s="15">
        <v>1177</v>
      </c>
      <c r="J1177" s="15"/>
      <c r="K1177" s="16"/>
      <c r="L1177" s="59" t="s">
        <v>573</v>
      </c>
      <c r="M1177">
        <v>1</v>
      </c>
    </row>
    <row r="1178" spans="1:13">
      <c r="A1178" s="17" t="s">
        <v>448</v>
      </c>
      <c r="B1178" s="17" t="s">
        <v>282</v>
      </c>
      <c r="C1178" s="18"/>
      <c r="D1178" s="19">
        <v>1</v>
      </c>
      <c r="E1178" s="58"/>
      <c r="F1178" s="20"/>
      <c r="G1178" s="18"/>
      <c r="H1178" s="25"/>
      <c r="I1178" s="15">
        <v>1178</v>
      </c>
      <c r="J1178" s="15"/>
      <c r="K1178" s="16"/>
      <c r="L1178" s="59" t="s">
        <v>573</v>
      </c>
      <c r="M1178">
        <v>1</v>
      </c>
    </row>
    <row r="1179" spans="1:13">
      <c r="A1179" s="17" t="s">
        <v>449</v>
      </c>
      <c r="B1179" s="17" t="s">
        <v>448</v>
      </c>
      <c r="C1179" s="18"/>
      <c r="D1179" s="19">
        <v>1</v>
      </c>
      <c r="E1179" s="58"/>
      <c r="F1179" s="20"/>
      <c r="G1179" s="18"/>
      <c r="H1179" s="25"/>
      <c r="I1179" s="15">
        <v>1179</v>
      </c>
      <c r="J1179" s="15"/>
      <c r="K1179" s="16"/>
      <c r="L1179" s="59" t="s">
        <v>573</v>
      </c>
      <c r="M1179">
        <v>1</v>
      </c>
    </row>
    <row r="1180" spans="1:13">
      <c r="A1180" s="17" t="s">
        <v>450</v>
      </c>
      <c r="B1180" s="17" t="s">
        <v>449</v>
      </c>
      <c r="C1180" s="18"/>
      <c r="D1180" s="19">
        <v>5.5</v>
      </c>
      <c r="E1180" s="58"/>
      <c r="F1180" s="20"/>
      <c r="G1180" s="18"/>
      <c r="H1180" s="25"/>
      <c r="I1180" s="15">
        <v>1180</v>
      </c>
      <c r="J1180" s="15"/>
      <c r="K1180" s="16"/>
      <c r="L1180" s="59" t="s">
        <v>572</v>
      </c>
      <c r="M1180">
        <v>2</v>
      </c>
    </row>
    <row r="1181" spans="1:13">
      <c r="A1181" s="17" t="s">
        <v>449</v>
      </c>
      <c r="B1181" s="17" t="s">
        <v>450</v>
      </c>
      <c r="C1181" s="18"/>
      <c r="D1181" s="19">
        <v>1</v>
      </c>
      <c r="E1181" s="58"/>
      <c r="F1181" s="20"/>
      <c r="G1181" s="18"/>
      <c r="H1181" s="25"/>
      <c r="I1181" s="15">
        <v>1181</v>
      </c>
      <c r="J1181" s="15"/>
      <c r="K1181" s="16"/>
      <c r="L1181" s="59" t="s">
        <v>573</v>
      </c>
      <c r="M1181">
        <v>1</v>
      </c>
    </row>
    <row r="1182" spans="1:13">
      <c r="A1182" s="17" t="s">
        <v>180</v>
      </c>
      <c r="B1182" s="17" t="s">
        <v>391</v>
      </c>
      <c r="C1182" s="18"/>
      <c r="D1182" s="19">
        <v>1</v>
      </c>
      <c r="E1182" s="58"/>
      <c r="F1182" s="20"/>
      <c r="G1182" s="18"/>
      <c r="H1182" s="25"/>
      <c r="I1182" s="15">
        <v>1182</v>
      </c>
      <c r="J1182" s="15"/>
      <c r="K1182" s="16"/>
      <c r="L1182" s="59" t="s">
        <v>573</v>
      </c>
      <c r="M1182">
        <v>1</v>
      </c>
    </row>
    <row r="1183" spans="1:13">
      <c r="A1183" s="17" t="s">
        <v>451</v>
      </c>
      <c r="B1183" s="17" t="s">
        <v>391</v>
      </c>
      <c r="C1183" s="18"/>
      <c r="D1183" s="19">
        <v>1</v>
      </c>
      <c r="E1183" s="58"/>
      <c r="F1183" s="20"/>
      <c r="G1183" s="18"/>
      <c r="H1183" s="25"/>
      <c r="I1183" s="15">
        <v>1183</v>
      </c>
      <c r="J1183" s="15"/>
      <c r="K1183" s="16"/>
      <c r="L1183" s="59" t="s">
        <v>573</v>
      </c>
      <c r="M1183">
        <v>1</v>
      </c>
    </row>
    <row r="1184" spans="1:13">
      <c r="A1184" s="17" t="s">
        <v>391</v>
      </c>
      <c r="B1184" s="17" t="s">
        <v>546</v>
      </c>
      <c r="C1184" s="18"/>
      <c r="D1184" s="19">
        <v>1</v>
      </c>
      <c r="E1184" s="58"/>
      <c r="F1184" s="20"/>
      <c r="G1184" s="18"/>
      <c r="H1184" s="25"/>
      <c r="I1184" s="15">
        <v>1184</v>
      </c>
      <c r="J1184" s="15"/>
      <c r="K1184" s="16"/>
      <c r="L1184" s="59" t="s">
        <v>573</v>
      </c>
      <c r="M1184">
        <v>1</v>
      </c>
    </row>
    <row r="1185" spans="1:13">
      <c r="A1185" s="17" t="s">
        <v>391</v>
      </c>
      <c r="B1185" s="17" t="s">
        <v>452</v>
      </c>
      <c r="C1185" s="18"/>
      <c r="D1185" s="19">
        <v>1</v>
      </c>
      <c r="E1185" s="58"/>
      <c r="F1185" s="20"/>
      <c r="G1185" s="18"/>
      <c r="H1185" s="25"/>
      <c r="I1185" s="15">
        <v>1185</v>
      </c>
      <c r="J1185" s="15"/>
      <c r="K1185" s="16"/>
      <c r="L1185" s="59" t="s">
        <v>573</v>
      </c>
      <c r="M1185">
        <v>1</v>
      </c>
    </row>
    <row r="1186" spans="1:13">
      <c r="A1186" s="17" t="s">
        <v>391</v>
      </c>
      <c r="B1186" s="17" t="s">
        <v>346</v>
      </c>
      <c r="C1186" s="18"/>
      <c r="D1186" s="19">
        <v>1</v>
      </c>
      <c r="E1186" s="58"/>
      <c r="F1186" s="20"/>
      <c r="G1186" s="18"/>
      <c r="H1186" s="25"/>
      <c r="I1186" s="15">
        <v>1186</v>
      </c>
      <c r="J1186" s="15"/>
      <c r="K1186" s="16"/>
      <c r="L1186" s="59" t="s">
        <v>573</v>
      </c>
      <c r="M1186">
        <v>1</v>
      </c>
    </row>
    <row r="1187" spans="1:13">
      <c r="A1187" s="17" t="s">
        <v>391</v>
      </c>
      <c r="B1187" s="17" t="s">
        <v>327</v>
      </c>
      <c r="C1187" s="18"/>
      <c r="D1187" s="19">
        <v>1</v>
      </c>
      <c r="E1187" s="58"/>
      <c r="F1187" s="20"/>
      <c r="G1187" s="18"/>
      <c r="H1187" s="25"/>
      <c r="I1187" s="15">
        <v>1187</v>
      </c>
      <c r="J1187" s="15"/>
      <c r="K1187" s="16"/>
      <c r="L1187" s="59" t="s">
        <v>573</v>
      </c>
      <c r="M1187">
        <v>1</v>
      </c>
    </row>
    <row r="1188" spans="1:13">
      <c r="A1188" s="17" t="s">
        <v>452</v>
      </c>
      <c r="B1188" s="17" t="s">
        <v>391</v>
      </c>
      <c r="C1188" s="18"/>
      <c r="D1188" s="19">
        <v>1</v>
      </c>
      <c r="E1188" s="58"/>
      <c r="F1188" s="20"/>
      <c r="G1188" s="18"/>
      <c r="H1188" s="25"/>
      <c r="I1188" s="15">
        <v>1188</v>
      </c>
      <c r="J1188" s="15"/>
      <c r="K1188" s="16"/>
      <c r="L1188" s="59" t="s">
        <v>573</v>
      </c>
      <c r="M1188">
        <v>1</v>
      </c>
    </row>
    <row r="1189" spans="1:13">
      <c r="A1189" s="17" t="s">
        <v>453</v>
      </c>
      <c r="B1189" s="17" t="s">
        <v>537</v>
      </c>
      <c r="C1189" s="18"/>
      <c r="D1189" s="19">
        <v>5.5</v>
      </c>
      <c r="E1189" s="58"/>
      <c r="F1189" s="20"/>
      <c r="G1189" s="18"/>
      <c r="H1189" s="25"/>
      <c r="I1189" s="15">
        <v>1189</v>
      </c>
      <c r="J1189" s="15"/>
      <c r="K1189" s="16"/>
      <c r="L1189" s="59" t="s">
        <v>572</v>
      </c>
      <c r="M1189">
        <v>2</v>
      </c>
    </row>
    <row r="1190" spans="1:13">
      <c r="A1190" s="17" t="s">
        <v>216</v>
      </c>
      <c r="B1190" s="17" t="s">
        <v>453</v>
      </c>
      <c r="C1190" s="18"/>
      <c r="D1190" s="19">
        <v>1</v>
      </c>
      <c r="E1190" s="58"/>
      <c r="F1190" s="20"/>
      <c r="G1190" s="18"/>
      <c r="H1190" s="25"/>
      <c r="I1190" s="15">
        <v>1190</v>
      </c>
      <c r="J1190" s="15"/>
      <c r="K1190" s="16"/>
      <c r="L1190" s="59" t="s">
        <v>573</v>
      </c>
      <c r="M1190">
        <v>1</v>
      </c>
    </row>
    <row r="1191" spans="1:13">
      <c r="A1191" s="17" t="s">
        <v>453</v>
      </c>
      <c r="B1191" s="17" t="s">
        <v>216</v>
      </c>
      <c r="C1191" s="18"/>
      <c r="D1191" s="19">
        <v>1</v>
      </c>
      <c r="E1191" s="58"/>
      <c r="F1191" s="20"/>
      <c r="G1191" s="18"/>
      <c r="H1191" s="25"/>
      <c r="I1191" s="15">
        <v>1191</v>
      </c>
      <c r="J1191" s="15"/>
      <c r="K1191" s="16"/>
      <c r="L1191" s="59" t="s">
        <v>573</v>
      </c>
      <c r="M1191">
        <v>1</v>
      </c>
    </row>
    <row r="1192" spans="1:13">
      <c r="A1192" s="17" t="s">
        <v>453</v>
      </c>
      <c r="B1192" s="17" t="s">
        <v>452</v>
      </c>
      <c r="C1192" s="18"/>
      <c r="D1192" s="19">
        <v>1</v>
      </c>
      <c r="E1192" s="58"/>
      <c r="F1192" s="20"/>
      <c r="G1192" s="18"/>
      <c r="H1192" s="25"/>
      <c r="I1192" s="15">
        <v>1192</v>
      </c>
      <c r="J1192" s="15"/>
      <c r="K1192" s="16"/>
      <c r="L1192" s="59" t="s">
        <v>573</v>
      </c>
      <c r="M1192">
        <v>1</v>
      </c>
    </row>
    <row r="1193" spans="1:13">
      <c r="A1193" s="17" t="s">
        <v>452</v>
      </c>
      <c r="B1193" s="17" t="s">
        <v>453</v>
      </c>
      <c r="C1193" s="18"/>
      <c r="D1193" s="19">
        <v>1</v>
      </c>
      <c r="E1193" s="58"/>
      <c r="F1193" s="20"/>
      <c r="G1193" s="18"/>
      <c r="H1193" s="25"/>
      <c r="I1193" s="15">
        <v>1193</v>
      </c>
      <c r="J1193" s="15"/>
      <c r="K1193" s="16"/>
      <c r="L1193" s="59" t="s">
        <v>573</v>
      </c>
      <c r="M1193">
        <v>1</v>
      </c>
    </row>
    <row r="1194" spans="1:13">
      <c r="A1194" s="17" t="s">
        <v>292</v>
      </c>
      <c r="B1194" s="17" t="s">
        <v>267</v>
      </c>
      <c r="C1194" s="18"/>
      <c r="D1194" s="19">
        <v>5.5</v>
      </c>
      <c r="E1194" s="58"/>
      <c r="F1194" s="20"/>
      <c r="G1194" s="18"/>
      <c r="H1194" s="25"/>
      <c r="I1194" s="15">
        <v>1194</v>
      </c>
      <c r="J1194" s="15"/>
      <c r="K1194" s="16"/>
      <c r="L1194" s="59" t="s">
        <v>572</v>
      </c>
      <c r="M1194">
        <v>2</v>
      </c>
    </row>
    <row r="1195" spans="1:13">
      <c r="A1195" s="17" t="s">
        <v>267</v>
      </c>
      <c r="B1195" s="17" t="s">
        <v>292</v>
      </c>
      <c r="C1195" s="18"/>
      <c r="D1195" s="19">
        <v>1</v>
      </c>
      <c r="E1195" s="58"/>
      <c r="F1195" s="20"/>
      <c r="G1195" s="18"/>
      <c r="H1195" s="25"/>
      <c r="I1195" s="15">
        <v>1195</v>
      </c>
      <c r="J1195" s="15"/>
      <c r="K1195" s="16"/>
      <c r="L1195" s="59" t="s">
        <v>573</v>
      </c>
      <c r="M1195">
        <v>1</v>
      </c>
    </row>
    <row r="1196" spans="1:13">
      <c r="A1196" s="17" t="s">
        <v>292</v>
      </c>
      <c r="B1196" s="17" t="s">
        <v>533</v>
      </c>
      <c r="C1196" s="18"/>
      <c r="D1196" s="19">
        <v>1</v>
      </c>
      <c r="E1196" s="58"/>
      <c r="F1196" s="20"/>
      <c r="G1196" s="18"/>
      <c r="H1196" s="25"/>
      <c r="I1196" s="15">
        <v>1196</v>
      </c>
      <c r="J1196" s="15"/>
      <c r="K1196" s="16"/>
      <c r="L1196" s="59" t="s">
        <v>573</v>
      </c>
      <c r="M1196">
        <v>1</v>
      </c>
    </row>
    <row r="1197" spans="1:13">
      <c r="A1197" s="17" t="s">
        <v>292</v>
      </c>
      <c r="B1197" s="17" t="s">
        <v>546</v>
      </c>
      <c r="C1197" s="18"/>
      <c r="D1197" s="19">
        <v>1</v>
      </c>
      <c r="E1197" s="58"/>
      <c r="F1197" s="20"/>
      <c r="G1197" s="18"/>
      <c r="H1197" s="25"/>
      <c r="I1197" s="15">
        <v>1197</v>
      </c>
      <c r="J1197" s="15"/>
      <c r="K1197" s="16"/>
      <c r="L1197" s="59" t="s">
        <v>573</v>
      </c>
      <c r="M1197">
        <v>1</v>
      </c>
    </row>
    <row r="1198" spans="1:13">
      <c r="A1198" s="17" t="s">
        <v>454</v>
      </c>
      <c r="B1198" s="17" t="s">
        <v>292</v>
      </c>
      <c r="C1198" s="18"/>
      <c r="D1198" s="19">
        <v>1</v>
      </c>
      <c r="E1198" s="58"/>
      <c r="F1198" s="20"/>
      <c r="G1198" s="18"/>
      <c r="H1198" s="25"/>
      <c r="I1198" s="15">
        <v>1198</v>
      </c>
      <c r="J1198" s="15"/>
      <c r="K1198" s="16"/>
      <c r="L1198" s="59" t="s">
        <v>573</v>
      </c>
      <c r="M1198">
        <v>1</v>
      </c>
    </row>
    <row r="1199" spans="1:13">
      <c r="A1199" s="17" t="s">
        <v>455</v>
      </c>
      <c r="B1199" s="17" t="s">
        <v>456</v>
      </c>
      <c r="C1199" s="18"/>
      <c r="D1199" s="19">
        <v>1</v>
      </c>
      <c r="E1199" s="58"/>
      <c r="F1199" s="20"/>
      <c r="G1199" s="18"/>
      <c r="H1199" s="25"/>
      <c r="I1199" s="15">
        <v>1199</v>
      </c>
      <c r="J1199" s="15"/>
      <c r="K1199" s="16"/>
      <c r="L1199" s="59" t="s">
        <v>573</v>
      </c>
      <c r="M1199">
        <v>1</v>
      </c>
    </row>
    <row r="1200" spans="1:13">
      <c r="A1200" s="17" t="s">
        <v>352</v>
      </c>
      <c r="B1200" s="17" t="s">
        <v>456</v>
      </c>
      <c r="C1200" s="18"/>
      <c r="D1200" s="19">
        <v>1</v>
      </c>
      <c r="E1200" s="58"/>
      <c r="F1200" s="20"/>
      <c r="G1200" s="18"/>
      <c r="H1200" s="25"/>
      <c r="I1200" s="15">
        <v>1200</v>
      </c>
      <c r="J1200" s="15"/>
      <c r="K1200" s="16"/>
      <c r="L1200" s="59" t="s">
        <v>573</v>
      </c>
      <c r="M1200">
        <v>1</v>
      </c>
    </row>
    <row r="1201" spans="1:13">
      <c r="A1201" s="17" t="s">
        <v>456</v>
      </c>
      <c r="B1201" s="17" t="s">
        <v>373</v>
      </c>
      <c r="C1201" s="18"/>
      <c r="D1201" s="19">
        <v>1</v>
      </c>
      <c r="E1201" s="58"/>
      <c r="F1201" s="20"/>
      <c r="G1201" s="18"/>
      <c r="H1201" s="25"/>
      <c r="I1201" s="15">
        <v>1201</v>
      </c>
      <c r="J1201" s="15"/>
      <c r="K1201" s="16"/>
      <c r="L1201" s="59" t="s">
        <v>573</v>
      </c>
      <c r="M1201">
        <v>1</v>
      </c>
    </row>
    <row r="1202" spans="1:13">
      <c r="A1202" s="17" t="s">
        <v>456</v>
      </c>
      <c r="B1202" s="17" t="s">
        <v>353</v>
      </c>
      <c r="C1202" s="18"/>
      <c r="D1202" s="19">
        <v>1</v>
      </c>
      <c r="E1202" s="58"/>
      <c r="F1202" s="20"/>
      <c r="G1202" s="18"/>
      <c r="H1202" s="25"/>
      <c r="I1202" s="15">
        <v>1202</v>
      </c>
      <c r="J1202" s="15"/>
      <c r="K1202" s="16"/>
      <c r="L1202" s="59" t="s">
        <v>573</v>
      </c>
      <c r="M1202">
        <v>1</v>
      </c>
    </row>
    <row r="1203" spans="1:13">
      <c r="A1203" s="17" t="s">
        <v>454</v>
      </c>
      <c r="B1203" s="17" t="s">
        <v>456</v>
      </c>
      <c r="C1203" s="18"/>
      <c r="D1203" s="19">
        <v>1</v>
      </c>
      <c r="E1203" s="58"/>
      <c r="F1203" s="20"/>
      <c r="G1203" s="18"/>
      <c r="H1203" s="25"/>
      <c r="I1203" s="15">
        <v>1203</v>
      </c>
      <c r="J1203" s="15"/>
      <c r="K1203" s="16"/>
      <c r="L1203" s="59" t="s">
        <v>573</v>
      </c>
      <c r="M1203">
        <v>1</v>
      </c>
    </row>
    <row r="1204" spans="1:13">
      <c r="A1204" s="17" t="s">
        <v>457</v>
      </c>
      <c r="B1204" s="17" t="s">
        <v>455</v>
      </c>
      <c r="C1204" s="18"/>
      <c r="D1204" s="19">
        <v>1</v>
      </c>
      <c r="E1204" s="58"/>
      <c r="F1204" s="20"/>
      <c r="G1204" s="18"/>
      <c r="H1204" s="25"/>
      <c r="I1204" s="15">
        <v>1204</v>
      </c>
      <c r="J1204" s="15"/>
      <c r="K1204" s="16"/>
      <c r="L1204" s="59" t="s">
        <v>573</v>
      </c>
      <c r="M1204">
        <v>1</v>
      </c>
    </row>
    <row r="1205" spans="1:13">
      <c r="A1205" s="17" t="s">
        <v>454</v>
      </c>
      <c r="B1205" s="17" t="s">
        <v>455</v>
      </c>
      <c r="C1205" s="18"/>
      <c r="D1205" s="19">
        <v>1</v>
      </c>
      <c r="E1205" s="58"/>
      <c r="F1205" s="20"/>
      <c r="G1205" s="18"/>
      <c r="H1205" s="25"/>
      <c r="I1205" s="15">
        <v>1205</v>
      </c>
      <c r="J1205" s="15"/>
      <c r="K1205" s="16"/>
      <c r="L1205" s="59" t="s">
        <v>573</v>
      </c>
      <c r="M1205">
        <v>1</v>
      </c>
    </row>
    <row r="1206" spans="1:13">
      <c r="A1206" s="17" t="s">
        <v>454</v>
      </c>
      <c r="B1206" s="17" t="s">
        <v>554</v>
      </c>
      <c r="C1206" s="18"/>
      <c r="D1206" s="19">
        <v>1</v>
      </c>
      <c r="E1206" s="58"/>
      <c r="F1206" s="20"/>
      <c r="G1206" s="18"/>
      <c r="H1206" s="25"/>
      <c r="I1206" s="15">
        <v>1206</v>
      </c>
      <c r="J1206" s="15"/>
      <c r="K1206" s="16"/>
      <c r="L1206" s="59" t="s">
        <v>572</v>
      </c>
      <c r="M1206">
        <v>1</v>
      </c>
    </row>
    <row r="1207" spans="1:13">
      <c r="A1207" s="17" t="s">
        <v>454</v>
      </c>
      <c r="B1207" s="17" t="s">
        <v>546</v>
      </c>
      <c r="C1207" s="18"/>
      <c r="D1207" s="19">
        <v>1</v>
      </c>
      <c r="E1207" s="58"/>
      <c r="F1207" s="20"/>
      <c r="G1207" s="18"/>
      <c r="H1207" s="25"/>
      <c r="I1207" s="15">
        <v>1207</v>
      </c>
      <c r="J1207" s="15"/>
      <c r="K1207" s="16"/>
      <c r="L1207" s="59" t="s">
        <v>573</v>
      </c>
      <c r="M1207">
        <v>1</v>
      </c>
    </row>
    <row r="1208" spans="1:13">
      <c r="A1208" s="17" t="s">
        <v>454</v>
      </c>
      <c r="B1208" s="17" t="s">
        <v>519</v>
      </c>
      <c r="C1208" s="18"/>
      <c r="D1208" s="19">
        <v>1</v>
      </c>
      <c r="E1208" s="58"/>
      <c r="F1208" s="20"/>
      <c r="G1208" s="18"/>
      <c r="H1208" s="25"/>
      <c r="I1208" s="15">
        <v>1208</v>
      </c>
      <c r="J1208" s="15"/>
      <c r="K1208" s="16"/>
      <c r="L1208" s="59" t="s">
        <v>573</v>
      </c>
      <c r="M1208">
        <v>1</v>
      </c>
    </row>
    <row r="1209" spans="1:13">
      <c r="A1209" s="17" t="s">
        <v>312</v>
      </c>
      <c r="B1209" s="17" t="s">
        <v>458</v>
      </c>
      <c r="C1209" s="18"/>
      <c r="D1209" s="19">
        <v>1</v>
      </c>
      <c r="E1209" s="58"/>
      <c r="F1209" s="20"/>
      <c r="G1209" s="18"/>
      <c r="H1209" s="25"/>
      <c r="I1209" s="15">
        <v>1209</v>
      </c>
      <c r="J1209" s="15"/>
      <c r="K1209" s="16"/>
      <c r="L1209" s="59" t="s">
        <v>572</v>
      </c>
      <c r="M1209">
        <v>1</v>
      </c>
    </row>
    <row r="1210" spans="1:13">
      <c r="A1210" s="17" t="s">
        <v>204</v>
      </c>
      <c r="B1210" s="17" t="s">
        <v>458</v>
      </c>
      <c r="C1210" s="18"/>
      <c r="D1210" s="19">
        <v>1</v>
      </c>
      <c r="E1210" s="58"/>
      <c r="F1210" s="20"/>
      <c r="G1210" s="18"/>
      <c r="H1210" s="25"/>
      <c r="I1210" s="15">
        <v>1210</v>
      </c>
      <c r="J1210" s="15"/>
      <c r="K1210" s="16"/>
      <c r="L1210" s="59" t="s">
        <v>573</v>
      </c>
      <c r="M1210">
        <v>1</v>
      </c>
    </row>
    <row r="1211" spans="1:13">
      <c r="A1211" s="17" t="s">
        <v>369</v>
      </c>
      <c r="B1211" s="17" t="s">
        <v>458</v>
      </c>
      <c r="C1211" s="18"/>
      <c r="D1211" s="19">
        <v>1</v>
      </c>
      <c r="E1211" s="58"/>
      <c r="F1211" s="20"/>
      <c r="G1211" s="18"/>
      <c r="H1211" s="25"/>
      <c r="I1211" s="15">
        <v>1211</v>
      </c>
      <c r="J1211" s="15"/>
      <c r="K1211" s="16"/>
      <c r="L1211" s="59" t="s">
        <v>573</v>
      </c>
      <c r="M1211">
        <v>1</v>
      </c>
    </row>
    <row r="1212" spans="1:13">
      <c r="A1212" s="17" t="s">
        <v>458</v>
      </c>
      <c r="B1212" s="17" t="s">
        <v>381</v>
      </c>
      <c r="C1212" s="18"/>
      <c r="D1212" s="19">
        <v>1</v>
      </c>
      <c r="E1212" s="58"/>
      <c r="F1212" s="20"/>
      <c r="G1212" s="18"/>
      <c r="H1212" s="25"/>
      <c r="I1212" s="15">
        <v>1212</v>
      </c>
      <c r="J1212" s="15"/>
      <c r="K1212" s="16"/>
      <c r="L1212" s="59" t="s">
        <v>573</v>
      </c>
      <c r="M1212">
        <v>1</v>
      </c>
    </row>
    <row r="1213" spans="1:13">
      <c r="A1213" s="17" t="s">
        <v>458</v>
      </c>
      <c r="B1213" s="17" t="s">
        <v>459</v>
      </c>
      <c r="C1213" s="18"/>
      <c r="D1213" s="19">
        <v>1</v>
      </c>
      <c r="E1213" s="58"/>
      <c r="F1213" s="20"/>
      <c r="G1213" s="18"/>
      <c r="H1213" s="25"/>
      <c r="I1213" s="15">
        <v>1213</v>
      </c>
      <c r="J1213" s="15"/>
      <c r="K1213" s="16"/>
      <c r="L1213" s="59" t="s">
        <v>573</v>
      </c>
      <c r="M1213">
        <v>1</v>
      </c>
    </row>
    <row r="1214" spans="1:13">
      <c r="A1214" s="17" t="s">
        <v>458</v>
      </c>
      <c r="B1214" s="17" t="s">
        <v>204</v>
      </c>
      <c r="C1214" s="18"/>
      <c r="D1214" s="19">
        <v>1</v>
      </c>
      <c r="E1214" s="58"/>
      <c r="F1214" s="20"/>
      <c r="G1214" s="18"/>
      <c r="H1214" s="25"/>
      <c r="I1214" s="15">
        <v>1214</v>
      </c>
      <c r="J1214" s="15"/>
      <c r="K1214" s="16"/>
      <c r="L1214" s="59" t="s">
        <v>573</v>
      </c>
      <c r="M1214">
        <v>1</v>
      </c>
    </row>
    <row r="1215" spans="1:13">
      <c r="A1215" s="17" t="s">
        <v>458</v>
      </c>
      <c r="B1215" s="17" t="s">
        <v>468</v>
      </c>
      <c r="C1215" s="18"/>
      <c r="D1215" s="19">
        <v>1</v>
      </c>
      <c r="E1215" s="58"/>
      <c r="F1215" s="20"/>
      <c r="G1215" s="18"/>
      <c r="H1215" s="25"/>
      <c r="I1215" s="15">
        <v>1215</v>
      </c>
      <c r="J1215" s="15"/>
      <c r="K1215" s="16"/>
      <c r="L1215" s="59" t="s">
        <v>573</v>
      </c>
      <c r="M1215">
        <v>1</v>
      </c>
    </row>
    <row r="1216" spans="1:13">
      <c r="A1216" s="17" t="s">
        <v>458</v>
      </c>
      <c r="B1216" s="17" t="s">
        <v>529</v>
      </c>
      <c r="C1216" s="18"/>
      <c r="D1216" s="19">
        <v>1</v>
      </c>
      <c r="E1216" s="58"/>
      <c r="F1216" s="20"/>
      <c r="G1216" s="18"/>
      <c r="H1216" s="25"/>
      <c r="I1216" s="15">
        <v>1216</v>
      </c>
      <c r="J1216" s="15"/>
      <c r="K1216" s="16"/>
      <c r="L1216" s="59" t="s">
        <v>573</v>
      </c>
      <c r="M1216">
        <v>1</v>
      </c>
    </row>
    <row r="1217" spans="1:13">
      <c r="A1217" s="17" t="s">
        <v>458</v>
      </c>
      <c r="B1217" s="17" t="s">
        <v>496</v>
      </c>
      <c r="C1217" s="18"/>
      <c r="D1217" s="19">
        <v>1</v>
      </c>
      <c r="E1217" s="58"/>
      <c r="F1217" s="20"/>
      <c r="G1217" s="18"/>
      <c r="H1217" s="25"/>
      <c r="I1217" s="15">
        <v>1217</v>
      </c>
      <c r="J1217" s="15"/>
      <c r="K1217" s="16"/>
      <c r="L1217" s="59" t="s">
        <v>573</v>
      </c>
      <c r="M1217">
        <v>1</v>
      </c>
    </row>
    <row r="1218" spans="1:13">
      <c r="A1218" s="17" t="s">
        <v>458</v>
      </c>
      <c r="B1218" s="17" t="s">
        <v>369</v>
      </c>
      <c r="C1218" s="18"/>
      <c r="D1218" s="19">
        <v>1</v>
      </c>
      <c r="E1218" s="58"/>
      <c r="F1218" s="20"/>
      <c r="G1218" s="18"/>
      <c r="H1218" s="25"/>
      <c r="I1218" s="15">
        <v>1218</v>
      </c>
      <c r="J1218" s="15"/>
      <c r="K1218" s="16"/>
      <c r="L1218" s="59" t="s">
        <v>573</v>
      </c>
      <c r="M1218">
        <v>1</v>
      </c>
    </row>
    <row r="1219" spans="1:13">
      <c r="A1219" s="17" t="s">
        <v>381</v>
      </c>
      <c r="B1219" s="17" t="s">
        <v>458</v>
      </c>
      <c r="C1219" s="18"/>
      <c r="D1219" s="19">
        <v>1</v>
      </c>
      <c r="E1219" s="58"/>
      <c r="F1219" s="20"/>
      <c r="G1219" s="18"/>
      <c r="H1219" s="25"/>
      <c r="I1219" s="15">
        <v>1219</v>
      </c>
      <c r="J1219" s="15"/>
      <c r="K1219" s="16"/>
      <c r="L1219" s="59" t="s">
        <v>573</v>
      </c>
      <c r="M1219">
        <v>1</v>
      </c>
    </row>
    <row r="1220" spans="1:13">
      <c r="A1220" s="17" t="s">
        <v>459</v>
      </c>
      <c r="B1220" s="17" t="s">
        <v>458</v>
      </c>
      <c r="C1220" s="18"/>
      <c r="D1220" s="19">
        <v>1</v>
      </c>
      <c r="E1220" s="58"/>
      <c r="F1220" s="20"/>
      <c r="G1220" s="18"/>
      <c r="H1220" s="25"/>
      <c r="I1220" s="15">
        <v>1220</v>
      </c>
      <c r="J1220" s="15"/>
      <c r="K1220" s="16"/>
      <c r="L1220" s="59" t="s">
        <v>573</v>
      </c>
      <c r="M1220">
        <v>1</v>
      </c>
    </row>
    <row r="1221" spans="1:13">
      <c r="A1221" s="17" t="s">
        <v>381</v>
      </c>
      <c r="B1221" s="17" t="s">
        <v>459</v>
      </c>
      <c r="C1221" s="18"/>
      <c r="D1221" s="19">
        <v>1</v>
      </c>
      <c r="E1221" s="58"/>
      <c r="F1221" s="20"/>
      <c r="G1221" s="18"/>
      <c r="H1221" s="25"/>
      <c r="I1221" s="15">
        <v>1221</v>
      </c>
      <c r="J1221" s="15"/>
      <c r="K1221" s="16"/>
      <c r="L1221" s="59" t="s">
        <v>573</v>
      </c>
      <c r="M1221">
        <v>1</v>
      </c>
    </row>
    <row r="1222" spans="1:13">
      <c r="A1222" s="17" t="s">
        <v>459</v>
      </c>
      <c r="B1222" s="17" t="s">
        <v>381</v>
      </c>
      <c r="C1222" s="18"/>
      <c r="D1222" s="19">
        <v>1</v>
      </c>
      <c r="E1222" s="58"/>
      <c r="F1222" s="20"/>
      <c r="G1222" s="18"/>
      <c r="H1222" s="25"/>
      <c r="I1222" s="15">
        <v>1222</v>
      </c>
      <c r="J1222" s="15"/>
      <c r="K1222" s="16"/>
      <c r="L1222" s="59" t="s">
        <v>573</v>
      </c>
      <c r="M1222">
        <v>1</v>
      </c>
    </row>
    <row r="1223" spans="1:13">
      <c r="A1223" s="17" t="s">
        <v>460</v>
      </c>
      <c r="B1223" s="17" t="s">
        <v>461</v>
      </c>
      <c r="C1223" s="18"/>
      <c r="D1223" s="19">
        <v>5.5</v>
      </c>
      <c r="E1223" s="58"/>
      <c r="F1223" s="20"/>
      <c r="G1223" s="18"/>
      <c r="H1223" s="25"/>
      <c r="I1223" s="15">
        <v>1223</v>
      </c>
      <c r="J1223" s="15"/>
      <c r="K1223" s="16"/>
      <c r="L1223" s="59" t="s">
        <v>572</v>
      </c>
      <c r="M1223">
        <v>2</v>
      </c>
    </row>
    <row r="1224" spans="1:13">
      <c r="A1224" s="17" t="s">
        <v>426</v>
      </c>
      <c r="B1224" s="17" t="s">
        <v>460</v>
      </c>
      <c r="C1224" s="18"/>
      <c r="D1224" s="19">
        <v>1</v>
      </c>
      <c r="E1224" s="58"/>
      <c r="F1224" s="20"/>
      <c r="G1224" s="18"/>
      <c r="H1224" s="25"/>
      <c r="I1224" s="15">
        <v>1224</v>
      </c>
      <c r="J1224" s="15"/>
      <c r="K1224" s="16"/>
      <c r="L1224" s="59" t="s">
        <v>573</v>
      </c>
      <c r="M1224">
        <v>1</v>
      </c>
    </row>
    <row r="1225" spans="1:13">
      <c r="A1225" s="17" t="s">
        <v>350</v>
      </c>
      <c r="B1225" s="17" t="s">
        <v>460</v>
      </c>
      <c r="C1225" s="18"/>
      <c r="D1225" s="19">
        <v>1</v>
      </c>
      <c r="E1225" s="58"/>
      <c r="F1225" s="20"/>
      <c r="G1225" s="18"/>
      <c r="H1225" s="25"/>
      <c r="I1225" s="15">
        <v>1225</v>
      </c>
      <c r="J1225" s="15"/>
      <c r="K1225" s="16"/>
      <c r="L1225" s="59" t="s">
        <v>573</v>
      </c>
      <c r="M1225">
        <v>1</v>
      </c>
    </row>
    <row r="1226" spans="1:13">
      <c r="A1226" s="17" t="s">
        <v>460</v>
      </c>
      <c r="B1226" s="17" t="s">
        <v>426</v>
      </c>
      <c r="C1226" s="18"/>
      <c r="D1226" s="19">
        <v>1</v>
      </c>
      <c r="E1226" s="58"/>
      <c r="F1226" s="20"/>
      <c r="G1226" s="18"/>
      <c r="H1226" s="25"/>
      <c r="I1226" s="15">
        <v>1226</v>
      </c>
      <c r="J1226" s="15"/>
      <c r="K1226" s="16"/>
      <c r="L1226" s="59" t="s">
        <v>573</v>
      </c>
      <c r="M1226">
        <v>1</v>
      </c>
    </row>
    <row r="1227" spans="1:13">
      <c r="A1227" s="17" t="s">
        <v>461</v>
      </c>
      <c r="B1227" s="17" t="s">
        <v>460</v>
      </c>
      <c r="C1227" s="18"/>
      <c r="D1227" s="19">
        <v>1</v>
      </c>
      <c r="E1227" s="58"/>
      <c r="F1227" s="20"/>
      <c r="G1227" s="18"/>
      <c r="H1227" s="25"/>
      <c r="I1227" s="15">
        <v>1227</v>
      </c>
      <c r="J1227" s="15"/>
      <c r="K1227" s="16"/>
      <c r="L1227" s="59" t="s">
        <v>573</v>
      </c>
      <c r="M1227">
        <v>1</v>
      </c>
    </row>
    <row r="1228" spans="1:13">
      <c r="A1228" s="17" t="s">
        <v>426</v>
      </c>
      <c r="B1228" s="17" t="s">
        <v>550</v>
      </c>
      <c r="C1228" s="18"/>
      <c r="D1228" s="19">
        <v>1</v>
      </c>
      <c r="E1228" s="58"/>
      <c r="F1228" s="20"/>
      <c r="G1228" s="18"/>
      <c r="H1228" s="25"/>
      <c r="I1228" s="15">
        <v>1228</v>
      </c>
      <c r="J1228" s="15"/>
      <c r="K1228" s="16"/>
      <c r="L1228" s="59" t="s">
        <v>573</v>
      </c>
      <c r="M1228">
        <v>1</v>
      </c>
    </row>
    <row r="1229" spans="1:13">
      <c r="A1229" s="17" t="s">
        <v>426</v>
      </c>
      <c r="B1229" s="17" t="s">
        <v>442</v>
      </c>
      <c r="C1229" s="18"/>
      <c r="D1229" s="19">
        <v>1</v>
      </c>
      <c r="E1229" s="58"/>
      <c r="F1229" s="20"/>
      <c r="G1229" s="18"/>
      <c r="H1229" s="25"/>
      <c r="I1229" s="15">
        <v>1229</v>
      </c>
      <c r="J1229" s="15"/>
      <c r="K1229" s="16"/>
      <c r="L1229" s="59" t="s">
        <v>573</v>
      </c>
      <c r="M1229">
        <v>1</v>
      </c>
    </row>
    <row r="1230" spans="1:13">
      <c r="A1230" s="17" t="s">
        <v>426</v>
      </c>
      <c r="B1230" s="17" t="s">
        <v>461</v>
      </c>
      <c r="C1230" s="18"/>
      <c r="D1230" s="19">
        <v>1</v>
      </c>
      <c r="E1230" s="58"/>
      <c r="F1230" s="20"/>
      <c r="G1230" s="18"/>
      <c r="H1230" s="25"/>
      <c r="I1230" s="15">
        <v>1230</v>
      </c>
      <c r="J1230" s="15"/>
      <c r="K1230" s="16"/>
      <c r="L1230" s="59" t="s">
        <v>573</v>
      </c>
      <c r="M1230">
        <v>1</v>
      </c>
    </row>
    <row r="1231" spans="1:13">
      <c r="A1231" s="17" t="s">
        <v>426</v>
      </c>
      <c r="B1231" s="17" t="s">
        <v>357</v>
      </c>
      <c r="C1231" s="18"/>
      <c r="D1231" s="19">
        <v>1</v>
      </c>
      <c r="E1231" s="58"/>
      <c r="F1231" s="20"/>
      <c r="G1231" s="18"/>
      <c r="H1231" s="25"/>
      <c r="I1231" s="15">
        <v>1231</v>
      </c>
      <c r="J1231" s="15"/>
      <c r="K1231" s="16"/>
      <c r="L1231" s="59" t="s">
        <v>573</v>
      </c>
      <c r="M1231">
        <v>1</v>
      </c>
    </row>
    <row r="1232" spans="1:13">
      <c r="A1232" s="17" t="s">
        <v>426</v>
      </c>
      <c r="B1232" s="17" t="s">
        <v>462</v>
      </c>
      <c r="C1232" s="18"/>
      <c r="D1232" s="19">
        <v>1</v>
      </c>
      <c r="E1232" s="58"/>
      <c r="F1232" s="20"/>
      <c r="G1232" s="18"/>
      <c r="H1232" s="25"/>
      <c r="I1232" s="15">
        <v>1232</v>
      </c>
      <c r="J1232" s="15"/>
      <c r="K1232" s="16"/>
      <c r="L1232" s="59" t="s">
        <v>573</v>
      </c>
      <c r="M1232">
        <v>1</v>
      </c>
    </row>
    <row r="1233" spans="1:13">
      <c r="A1233" s="17" t="s">
        <v>426</v>
      </c>
      <c r="B1233" s="17" t="s">
        <v>351</v>
      </c>
      <c r="C1233" s="18"/>
      <c r="D1233" s="19">
        <v>1</v>
      </c>
      <c r="E1233" s="58"/>
      <c r="F1233" s="20"/>
      <c r="G1233" s="18"/>
      <c r="H1233" s="25"/>
      <c r="I1233" s="15">
        <v>1233</v>
      </c>
      <c r="J1233" s="15"/>
      <c r="K1233" s="16"/>
      <c r="L1233" s="59" t="s">
        <v>573</v>
      </c>
      <c r="M1233">
        <v>1</v>
      </c>
    </row>
    <row r="1234" spans="1:13">
      <c r="A1234" s="17" t="s">
        <v>426</v>
      </c>
      <c r="B1234" s="17" t="s">
        <v>540</v>
      </c>
      <c r="C1234" s="18"/>
      <c r="D1234" s="19">
        <v>1</v>
      </c>
      <c r="E1234" s="58"/>
      <c r="F1234" s="20"/>
      <c r="G1234" s="18"/>
      <c r="H1234" s="25"/>
      <c r="I1234" s="15">
        <v>1234</v>
      </c>
      <c r="J1234" s="15"/>
      <c r="K1234" s="16"/>
      <c r="L1234" s="59" t="s">
        <v>573</v>
      </c>
      <c r="M1234">
        <v>1</v>
      </c>
    </row>
    <row r="1235" spans="1:13">
      <c r="A1235" s="17" t="s">
        <v>426</v>
      </c>
      <c r="B1235" s="17" t="s">
        <v>428</v>
      </c>
      <c r="C1235" s="18"/>
      <c r="D1235" s="19">
        <v>1</v>
      </c>
      <c r="E1235" s="58"/>
      <c r="F1235" s="20"/>
      <c r="G1235" s="18"/>
      <c r="H1235" s="25"/>
      <c r="I1235" s="15">
        <v>1235</v>
      </c>
      <c r="J1235" s="15"/>
      <c r="K1235" s="16"/>
      <c r="L1235" s="59" t="s">
        <v>573</v>
      </c>
      <c r="M1235">
        <v>1</v>
      </c>
    </row>
    <row r="1236" spans="1:13">
      <c r="A1236" s="17" t="s">
        <v>426</v>
      </c>
      <c r="B1236" s="17" t="s">
        <v>194</v>
      </c>
      <c r="C1236" s="18"/>
      <c r="D1236" s="19">
        <v>1</v>
      </c>
      <c r="E1236" s="58"/>
      <c r="F1236" s="20"/>
      <c r="G1236" s="18"/>
      <c r="H1236" s="25"/>
      <c r="I1236" s="15">
        <v>1236</v>
      </c>
      <c r="J1236" s="15"/>
      <c r="K1236" s="16"/>
      <c r="L1236" s="59" t="s">
        <v>573</v>
      </c>
      <c r="M1236">
        <v>1</v>
      </c>
    </row>
    <row r="1237" spans="1:13">
      <c r="A1237" s="17" t="s">
        <v>426</v>
      </c>
      <c r="B1237" s="17" t="s">
        <v>350</v>
      </c>
      <c r="C1237" s="18"/>
      <c r="D1237" s="19">
        <v>1</v>
      </c>
      <c r="E1237" s="58"/>
      <c r="F1237" s="20"/>
      <c r="G1237" s="18"/>
      <c r="H1237" s="25"/>
      <c r="I1237" s="15">
        <v>1237</v>
      </c>
      <c r="J1237" s="15"/>
      <c r="K1237" s="16"/>
      <c r="L1237" s="59" t="s">
        <v>573</v>
      </c>
      <c r="M1237">
        <v>1</v>
      </c>
    </row>
    <row r="1238" spans="1:13">
      <c r="A1238" s="17" t="s">
        <v>426</v>
      </c>
      <c r="B1238" s="17" t="s">
        <v>333</v>
      </c>
      <c r="C1238" s="18"/>
      <c r="D1238" s="19">
        <v>1</v>
      </c>
      <c r="E1238" s="58"/>
      <c r="F1238" s="20"/>
      <c r="G1238" s="18"/>
      <c r="H1238" s="25"/>
      <c r="I1238" s="15">
        <v>1238</v>
      </c>
      <c r="J1238" s="15"/>
      <c r="K1238" s="16"/>
      <c r="L1238" s="59" t="s">
        <v>573</v>
      </c>
      <c r="M1238">
        <v>1</v>
      </c>
    </row>
    <row r="1239" spans="1:13">
      <c r="A1239" s="17" t="s">
        <v>426</v>
      </c>
      <c r="B1239" s="17" t="s">
        <v>373</v>
      </c>
      <c r="C1239" s="18"/>
      <c r="D1239" s="19">
        <v>1</v>
      </c>
      <c r="E1239" s="58"/>
      <c r="F1239" s="20"/>
      <c r="G1239" s="18"/>
      <c r="H1239" s="25"/>
      <c r="I1239" s="15">
        <v>1239</v>
      </c>
      <c r="J1239" s="15"/>
      <c r="K1239" s="16"/>
      <c r="L1239" s="59" t="s">
        <v>573</v>
      </c>
      <c r="M1239">
        <v>1</v>
      </c>
    </row>
    <row r="1240" spans="1:13">
      <c r="A1240" s="17" t="s">
        <v>350</v>
      </c>
      <c r="B1240" s="17" t="s">
        <v>426</v>
      </c>
      <c r="C1240" s="18"/>
      <c r="D1240" s="19">
        <v>1</v>
      </c>
      <c r="E1240" s="58"/>
      <c r="F1240" s="20"/>
      <c r="G1240" s="18"/>
      <c r="H1240" s="25"/>
      <c r="I1240" s="15">
        <v>1240</v>
      </c>
      <c r="J1240" s="15"/>
      <c r="K1240" s="16"/>
      <c r="L1240" s="59" t="s">
        <v>573</v>
      </c>
      <c r="M1240">
        <v>1</v>
      </c>
    </row>
    <row r="1241" spans="1:13">
      <c r="A1241" s="17" t="s">
        <v>351</v>
      </c>
      <c r="B1241" s="17" t="s">
        <v>426</v>
      </c>
      <c r="C1241" s="18"/>
      <c r="D1241" s="19">
        <v>1</v>
      </c>
      <c r="E1241" s="58"/>
      <c r="F1241" s="20"/>
      <c r="G1241" s="18"/>
      <c r="H1241" s="25"/>
      <c r="I1241" s="15">
        <v>1241</v>
      </c>
      <c r="J1241" s="15"/>
      <c r="K1241" s="16"/>
      <c r="L1241" s="59" t="s">
        <v>573</v>
      </c>
      <c r="M1241">
        <v>1</v>
      </c>
    </row>
    <row r="1242" spans="1:13">
      <c r="A1242" s="17" t="s">
        <v>213</v>
      </c>
      <c r="B1242" s="17" t="s">
        <v>426</v>
      </c>
      <c r="C1242" s="18"/>
      <c r="D1242" s="19">
        <v>1</v>
      </c>
      <c r="E1242" s="58"/>
      <c r="F1242" s="20"/>
      <c r="G1242" s="18"/>
      <c r="H1242" s="25"/>
      <c r="I1242" s="15">
        <v>1242</v>
      </c>
      <c r="J1242" s="15"/>
      <c r="K1242" s="16"/>
      <c r="L1242" s="59" t="s">
        <v>573</v>
      </c>
      <c r="M1242">
        <v>1</v>
      </c>
    </row>
    <row r="1243" spans="1:13">
      <c r="A1243" s="17" t="s">
        <v>231</v>
      </c>
      <c r="B1243" s="17" t="s">
        <v>426</v>
      </c>
      <c r="C1243" s="18"/>
      <c r="D1243" s="19">
        <v>1</v>
      </c>
      <c r="E1243" s="58"/>
      <c r="F1243" s="20"/>
      <c r="G1243" s="18"/>
      <c r="H1243" s="25"/>
      <c r="I1243" s="15">
        <v>1243</v>
      </c>
      <c r="J1243" s="15"/>
      <c r="K1243" s="16"/>
      <c r="L1243" s="59" t="s">
        <v>573</v>
      </c>
      <c r="M1243">
        <v>1</v>
      </c>
    </row>
    <row r="1244" spans="1:13">
      <c r="A1244" s="17" t="s">
        <v>462</v>
      </c>
      <c r="B1244" s="17" t="s">
        <v>426</v>
      </c>
      <c r="C1244" s="18"/>
      <c r="D1244" s="19">
        <v>1</v>
      </c>
      <c r="E1244" s="58"/>
      <c r="F1244" s="20"/>
      <c r="G1244" s="18"/>
      <c r="H1244" s="25"/>
      <c r="I1244" s="15">
        <v>1244</v>
      </c>
      <c r="J1244" s="15"/>
      <c r="K1244" s="16"/>
      <c r="L1244" s="59" t="s">
        <v>573</v>
      </c>
      <c r="M1244">
        <v>1</v>
      </c>
    </row>
    <row r="1245" spans="1:13">
      <c r="A1245" s="17" t="s">
        <v>428</v>
      </c>
      <c r="B1245" s="17" t="s">
        <v>426</v>
      </c>
      <c r="C1245" s="18"/>
      <c r="D1245" s="19">
        <v>1</v>
      </c>
      <c r="E1245" s="58"/>
      <c r="F1245" s="20"/>
      <c r="G1245" s="18"/>
      <c r="H1245" s="25"/>
      <c r="I1245" s="15">
        <v>1245</v>
      </c>
      <c r="J1245" s="15"/>
      <c r="K1245" s="16"/>
      <c r="L1245" s="59" t="s">
        <v>573</v>
      </c>
      <c r="M1245">
        <v>1</v>
      </c>
    </row>
    <row r="1246" spans="1:13">
      <c r="A1246" s="17" t="s">
        <v>461</v>
      </c>
      <c r="B1246" s="17" t="s">
        <v>426</v>
      </c>
      <c r="C1246" s="18"/>
      <c r="D1246" s="19">
        <v>1</v>
      </c>
      <c r="E1246" s="58"/>
      <c r="F1246" s="20"/>
      <c r="G1246" s="18"/>
      <c r="H1246" s="25"/>
      <c r="I1246" s="15">
        <v>1246</v>
      </c>
      <c r="J1246" s="15"/>
      <c r="K1246" s="16"/>
      <c r="L1246" s="59" t="s">
        <v>573</v>
      </c>
      <c r="M1246">
        <v>1</v>
      </c>
    </row>
    <row r="1247" spans="1:13">
      <c r="A1247" s="17" t="s">
        <v>350</v>
      </c>
      <c r="B1247" s="17" t="s">
        <v>463</v>
      </c>
      <c r="C1247" s="18"/>
      <c r="D1247" s="19">
        <v>1</v>
      </c>
      <c r="E1247" s="58"/>
      <c r="F1247" s="20"/>
      <c r="G1247" s="18"/>
      <c r="H1247" s="25"/>
      <c r="I1247" s="15">
        <v>1247</v>
      </c>
      <c r="J1247" s="15"/>
      <c r="K1247" s="16"/>
      <c r="L1247" s="59" t="s">
        <v>573</v>
      </c>
      <c r="M1247">
        <v>1</v>
      </c>
    </row>
    <row r="1248" spans="1:13">
      <c r="A1248" s="17" t="s">
        <v>463</v>
      </c>
      <c r="B1248" s="17" t="s">
        <v>540</v>
      </c>
      <c r="C1248" s="18"/>
      <c r="D1248" s="19">
        <v>1</v>
      </c>
      <c r="E1248" s="58"/>
      <c r="F1248" s="20"/>
      <c r="G1248" s="18"/>
      <c r="H1248" s="25"/>
      <c r="I1248" s="15">
        <v>1248</v>
      </c>
      <c r="J1248" s="15"/>
      <c r="K1248" s="16"/>
      <c r="L1248" s="59" t="s">
        <v>573</v>
      </c>
      <c r="M1248">
        <v>1</v>
      </c>
    </row>
    <row r="1249" spans="1:13">
      <c r="A1249" s="17" t="s">
        <v>463</v>
      </c>
      <c r="B1249" s="17" t="s">
        <v>461</v>
      </c>
      <c r="C1249" s="18"/>
      <c r="D1249" s="19">
        <v>1</v>
      </c>
      <c r="E1249" s="58"/>
      <c r="F1249" s="20"/>
      <c r="G1249" s="18"/>
      <c r="H1249" s="25"/>
      <c r="I1249" s="15">
        <v>1249</v>
      </c>
      <c r="J1249" s="15"/>
      <c r="K1249" s="16"/>
      <c r="L1249" s="59" t="s">
        <v>573</v>
      </c>
      <c r="M1249">
        <v>1</v>
      </c>
    </row>
    <row r="1250" spans="1:13">
      <c r="A1250" s="17" t="s">
        <v>463</v>
      </c>
      <c r="B1250" s="17" t="s">
        <v>194</v>
      </c>
      <c r="C1250" s="18"/>
      <c r="D1250" s="19">
        <v>1</v>
      </c>
      <c r="E1250" s="58"/>
      <c r="F1250" s="20"/>
      <c r="G1250" s="18"/>
      <c r="H1250" s="25"/>
      <c r="I1250" s="15">
        <v>1250</v>
      </c>
      <c r="J1250" s="15"/>
      <c r="K1250" s="16"/>
      <c r="L1250" s="59" t="s">
        <v>573</v>
      </c>
      <c r="M1250">
        <v>1</v>
      </c>
    </row>
    <row r="1251" spans="1:13">
      <c r="A1251" s="17" t="s">
        <v>463</v>
      </c>
      <c r="B1251" s="17" t="s">
        <v>550</v>
      </c>
      <c r="C1251" s="18"/>
      <c r="D1251" s="19">
        <v>1</v>
      </c>
      <c r="E1251" s="58"/>
      <c r="F1251" s="20"/>
      <c r="G1251" s="18"/>
      <c r="H1251" s="25"/>
      <c r="I1251" s="15">
        <v>1251</v>
      </c>
      <c r="J1251" s="15"/>
      <c r="K1251" s="16"/>
      <c r="L1251" s="59" t="s">
        <v>573</v>
      </c>
      <c r="M1251">
        <v>1</v>
      </c>
    </row>
    <row r="1252" spans="1:13">
      <c r="A1252" s="17" t="s">
        <v>463</v>
      </c>
      <c r="B1252" s="17" t="s">
        <v>387</v>
      </c>
      <c r="C1252" s="18"/>
      <c r="D1252" s="19">
        <v>1</v>
      </c>
      <c r="E1252" s="58"/>
      <c r="F1252" s="20"/>
      <c r="G1252" s="18"/>
      <c r="H1252" s="25"/>
      <c r="I1252" s="15">
        <v>1252</v>
      </c>
      <c r="J1252" s="15"/>
      <c r="K1252" s="16"/>
      <c r="L1252" s="59" t="s">
        <v>573</v>
      </c>
      <c r="M1252">
        <v>1</v>
      </c>
    </row>
    <row r="1253" spans="1:13">
      <c r="A1253" s="17" t="s">
        <v>463</v>
      </c>
      <c r="B1253" s="17" t="s">
        <v>350</v>
      </c>
      <c r="C1253" s="18"/>
      <c r="D1253" s="19">
        <v>1</v>
      </c>
      <c r="E1253" s="58"/>
      <c r="F1253" s="20"/>
      <c r="G1253" s="18"/>
      <c r="H1253" s="25"/>
      <c r="I1253" s="15">
        <v>1253</v>
      </c>
      <c r="J1253" s="15"/>
      <c r="K1253" s="16"/>
      <c r="L1253" s="59" t="s">
        <v>573</v>
      </c>
      <c r="M1253">
        <v>1</v>
      </c>
    </row>
    <row r="1254" spans="1:13">
      <c r="A1254" s="17" t="s">
        <v>463</v>
      </c>
      <c r="B1254" s="17" t="s">
        <v>373</v>
      </c>
      <c r="C1254" s="18"/>
      <c r="D1254" s="19">
        <v>1</v>
      </c>
      <c r="E1254" s="58"/>
      <c r="F1254" s="20"/>
      <c r="G1254" s="18"/>
      <c r="H1254" s="25"/>
      <c r="I1254" s="15">
        <v>1254</v>
      </c>
      <c r="J1254" s="15"/>
      <c r="K1254" s="16"/>
      <c r="L1254" s="59" t="s">
        <v>573</v>
      </c>
      <c r="M1254">
        <v>1</v>
      </c>
    </row>
    <row r="1255" spans="1:13">
      <c r="A1255" s="17" t="s">
        <v>194</v>
      </c>
      <c r="B1255" s="17" t="s">
        <v>463</v>
      </c>
      <c r="C1255" s="18"/>
      <c r="D1255" s="19">
        <v>1</v>
      </c>
      <c r="E1255" s="58"/>
      <c r="F1255" s="20"/>
      <c r="G1255" s="18"/>
      <c r="H1255" s="25"/>
      <c r="I1255" s="15">
        <v>1255</v>
      </c>
      <c r="J1255" s="15"/>
      <c r="K1255" s="16"/>
      <c r="L1255" s="59" t="s">
        <v>573</v>
      </c>
      <c r="M1255">
        <v>1</v>
      </c>
    </row>
    <row r="1256" spans="1:13">
      <c r="A1256" s="17" t="s">
        <v>461</v>
      </c>
      <c r="B1256" s="17" t="s">
        <v>463</v>
      </c>
      <c r="C1256" s="18"/>
      <c r="D1256" s="19">
        <v>1</v>
      </c>
      <c r="E1256" s="58"/>
      <c r="F1256" s="20"/>
      <c r="G1256" s="18"/>
      <c r="H1256" s="25"/>
      <c r="I1256" s="15">
        <v>1256</v>
      </c>
      <c r="J1256" s="15"/>
      <c r="K1256" s="16"/>
      <c r="L1256" s="59" t="s">
        <v>573</v>
      </c>
      <c r="M1256">
        <v>1</v>
      </c>
    </row>
    <row r="1257" spans="1:13">
      <c r="A1257" s="17" t="s">
        <v>350</v>
      </c>
      <c r="B1257" s="17" t="s">
        <v>373</v>
      </c>
      <c r="C1257" s="18"/>
      <c r="D1257" s="19">
        <v>1</v>
      </c>
      <c r="E1257" s="58"/>
      <c r="F1257" s="20"/>
      <c r="G1257" s="18"/>
      <c r="H1257" s="25"/>
      <c r="I1257" s="15">
        <v>1257</v>
      </c>
      <c r="J1257" s="15"/>
      <c r="K1257" s="16"/>
      <c r="L1257" s="59" t="s">
        <v>572</v>
      </c>
      <c r="M1257">
        <v>1</v>
      </c>
    </row>
    <row r="1258" spans="1:13">
      <c r="A1258" s="17" t="s">
        <v>350</v>
      </c>
      <c r="B1258" s="17" t="s">
        <v>541</v>
      </c>
      <c r="C1258" s="18"/>
      <c r="D1258" s="19">
        <v>1</v>
      </c>
      <c r="E1258" s="58"/>
      <c r="F1258" s="20"/>
      <c r="G1258" s="18"/>
      <c r="H1258" s="25"/>
      <c r="I1258" s="15">
        <v>1258</v>
      </c>
      <c r="J1258" s="15"/>
      <c r="K1258" s="16"/>
      <c r="L1258" s="59" t="s">
        <v>573</v>
      </c>
      <c r="M1258">
        <v>1</v>
      </c>
    </row>
    <row r="1259" spans="1:13">
      <c r="A1259" s="17" t="s">
        <v>350</v>
      </c>
      <c r="B1259" s="17" t="s">
        <v>254</v>
      </c>
      <c r="C1259" s="18"/>
      <c r="D1259" s="19">
        <v>1</v>
      </c>
      <c r="E1259" s="58"/>
      <c r="F1259" s="20"/>
      <c r="G1259" s="18"/>
      <c r="H1259" s="25"/>
      <c r="I1259" s="15">
        <v>1259</v>
      </c>
      <c r="J1259" s="15"/>
      <c r="K1259" s="16"/>
      <c r="L1259" s="59" t="s">
        <v>573</v>
      </c>
      <c r="M1259">
        <v>1</v>
      </c>
    </row>
    <row r="1260" spans="1:13">
      <c r="A1260" s="17" t="s">
        <v>350</v>
      </c>
      <c r="B1260" s="17" t="s">
        <v>531</v>
      </c>
      <c r="C1260" s="18"/>
      <c r="D1260" s="19">
        <v>1</v>
      </c>
      <c r="E1260" s="58"/>
      <c r="F1260" s="20"/>
      <c r="G1260" s="18"/>
      <c r="H1260" s="25"/>
      <c r="I1260" s="15">
        <v>1260</v>
      </c>
      <c r="J1260" s="15"/>
      <c r="K1260" s="16"/>
      <c r="L1260" s="59" t="s">
        <v>573</v>
      </c>
      <c r="M1260">
        <v>1</v>
      </c>
    </row>
    <row r="1261" spans="1:13">
      <c r="A1261" s="17" t="s">
        <v>350</v>
      </c>
      <c r="B1261" s="17" t="s">
        <v>464</v>
      </c>
      <c r="C1261" s="18"/>
      <c r="D1261" s="19">
        <v>1</v>
      </c>
      <c r="E1261" s="58"/>
      <c r="F1261" s="20"/>
      <c r="G1261" s="18"/>
      <c r="H1261" s="25"/>
      <c r="I1261" s="15">
        <v>1261</v>
      </c>
      <c r="J1261" s="15"/>
      <c r="K1261" s="16"/>
      <c r="L1261" s="59" t="s">
        <v>573</v>
      </c>
      <c r="M1261">
        <v>1</v>
      </c>
    </row>
    <row r="1262" spans="1:13">
      <c r="A1262" s="17" t="s">
        <v>350</v>
      </c>
      <c r="B1262" s="17" t="s">
        <v>542</v>
      </c>
      <c r="C1262" s="18"/>
      <c r="D1262" s="19">
        <v>1</v>
      </c>
      <c r="E1262" s="58"/>
      <c r="F1262" s="20"/>
      <c r="G1262" s="18"/>
      <c r="H1262" s="25"/>
      <c r="I1262" s="15">
        <v>1262</v>
      </c>
      <c r="J1262" s="15"/>
      <c r="K1262" s="16"/>
      <c r="L1262" s="59" t="s">
        <v>573</v>
      </c>
      <c r="M1262">
        <v>1</v>
      </c>
    </row>
    <row r="1263" spans="1:13">
      <c r="A1263" s="17" t="s">
        <v>350</v>
      </c>
      <c r="B1263" s="17" t="s">
        <v>461</v>
      </c>
      <c r="C1263" s="18"/>
      <c r="D1263" s="19">
        <v>1</v>
      </c>
      <c r="E1263" s="58"/>
      <c r="F1263" s="20"/>
      <c r="G1263" s="18"/>
      <c r="H1263" s="25"/>
      <c r="I1263" s="15">
        <v>1263</v>
      </c>
      <c r="J1263" s="15"/>
      <c r="K1263" s="16"/>
      <c r="L1263" s="59" t="s">
        <v>573</v>
      </c>
      <c r="M1263">
        <v>1</v>
      </c>
    </row>
    <row r="1264" spans="1:13">
      <c r="A1264" s="17" t="s">
        <v>213</v>
      </c>
      <c r="B1264" s="17" t="s">
        <v>350</v>
      </c>
      <c r="C1264" s="18"/>
      <c r="D1264" s="19">
        <v>1</v>
      </c>
      <c r="E1264" s="58"/>
      <c r="F1264" s="20"/>
      <c r="G1264" s="18"/>
      <c r="H1264" s="25"/>
      <c r="I1264" s="15">
        <v>1264</v>
      </c>
      <c r="J1264" s="15"/>
      <c r="K1264" s="16"/>
      <c r="L1264" s="59" t="s">
        <v>573</v>
      </c>
      <c r="M1264">
        <v>1</v>
      </c>
    </row>
    <row r="1265" spans="1:13">
      <c r="A1265" s="17" t="s">
        <v>254</v>
      </c>
      <c r="B1265" s="17" t="s">
        <v>350</v>
      </c>
      <c r="C1265" s="18"/>
      <c r="D1265" s="19">
        <v>1</v>
      </c>
      <c r="E1265" s="58"/>
      <c r="F1265" s="20"/>
      <c r="G1265" s="18"/>
      <c r="H1265" s="25"/>
      <c r="I1265" s="15">
        <v>1265</v>
      </c>
      <c r="J1265" s="15"/>
      <c r="K1265" s="16"/>
      <c r="L1265" s="59" t="s">
        <v>573</v>
      </c>
      <c r="M1265">
        <v>1</v>
      </c>
    </row>
    <row r="1266" spans="1:13">
      <c r="A1266" s="17" t="s">
        <v>464</v>
      </c>
      <c r="B1266" s="17" t="s">
        <v>350</v>
      </c>
      <c r="C1266" s="18"/>
      <c r="D1266" s="19">
        <v>1</v>
      </c>
      <c r="E1266" s="58"/>
      <c r="F1266" s="20"/>
      <c r="G1266" s="18"/>
      <c r="H1266" s="25"/>
      <c r="I1266" s="15">
        <v>1266</v>
      </c>
      <c r="J1266" s="15"/>
      <c r="K1266" s="16"/>
      <c r="L1266" s="59" t="s">
        <v>573</v>
      </c>
      <c r="M1266">
        <v>1</v>
      </c>
    </row>
    <row r="1267" spans="1:13">
      <c r="A1267" s="17" t="s">
        <v>461</v>
      </c>
      <c r="B1267" s="17" t="s">
        <v>350</v>
      </c>
      <c r="C1267" s="18"/>
      <c r="D1267" s="19">
        <v>1</v>
      </c>
      <c r="E1267" s="58"/>
      <c r="F1267" s="20"/>
      <c r="G1267" s="18"/>
      <c r="H1267" s="25"/>
      <c r="I1267" s="15">
        <v>1267</v>
      </c>
      <c r="J1267" s="15"/>
      <c r="K1267" s="16"/>
      <c r="L1267" s="59" t="s">
        <v>573</v>
      </c>
      <c r="M1267">
        <v>1</v>
      </c>
    </row>
    <row r="1268" spans="1:13">
      <c r="A1268" s="17" t="s">
        <v>451</v>
      </c>
      <c r="B1268" s="17" t="s">
        <v>461</v>
      </c>
      <c r="C1268" s="18"/>
      <c r="D1268" s="19">
        <v>1</v>
      </c>
      <c r="E1268" s="58"/>
      <c r="F1268" s="20"/>
      <c r="G1268" s="18"/>
      <c r="H1268" s="25"/>
      <c r="I1268" s="15">
        <v>1268</v>
      </c>
      <c r="J1268" s="15"/>
      <c r="K1268" s="16"/>
      <c r="L1268" s="59" t="s">
        <v>573</v>
      </c>
      <c r="M1268">
        <v>1</v>
      </c>
    </row>
    <row r="1269" spans="1:13">
      <c r="A1269" s="17" t="s">
        <v>461</v>
      </c>
      <c r="B1269" s="17" t="s">
        <v>390</v>
      </c>
      <c r="C1269" s="18"/>
      <c r="D1269" s="19">
        <v>1</v>
      </c>
      <c r="E1269" s="58"/>
      <c r="F1269" s="20"/>
      <c r="G1269" s="18"/>
      <c r="H1269" s="25"/>
      <c r="I1269" s="15">
        <v>1269</v>
      </c>
      <c r="J1269" s="15"/>
      <c r="K1269" s="16"/>
      <c r="L1269" s="59" t="s">
        <v>573</v>
      </c>
      <c r="M1269">
        <v>1</v>
      </c>
    </row>
    <row r="1270" spans="1:13">
      <c r="A1270" s="17" t="s">
        <v>461</v>
      </c>
      <c r="B1270" s="17" t="s">
        <v>451</v>
      </c>
      <c r="C1270" s="18"/>
      <c r="D1270" s="19">
        <v>1</v>
      </c>
      <c r="E1270" s="58"/>
      <c r="F1270" s="20"/>
      <c r="G1270" s="18"/>
      <c r="H1270" s="25"/>
      <c r="I1270" s="15">
        <v>1270</v>
      </c>
      <c r="J1270" s="15"/>
      <c r="K1270" s="16"/>
      <c r="L1270" s="59" t="s">
        <v>573</v>
      </c>
      <c r="M1270">
        <v>1</v>
      </c>
    </row>
    <row r="1271" spans="1:13">
      <c r="A1271" s="17" t="s">
        <v>410</v>
      </c>
      <c r="B1271" s="17" t="s">
        <v>494</v>
      </c>
      <c r="C1271" s="18"/>
      <c r="D1271" s="19">
        <v>1</v>
      </c>
      <c r="E1271" s="58"/>
      <c r="F1271" s="20"/>
      <c r="G1271" s="18"/>
      <c r="H1271" s="25"/>
      <c r="I1271" s="15">
        <v>1271</v>
      </c>
      <c r="J1271" s="15"/>
      <c r="K1271" s="16"/>
      <c r="L1271" s="59" t="s">
        <v>573</v>
      </c>
      <c r="M1271">
        <v>1</v>
      </c>
    </row>
    <row r="1272" spans="1:13">
      <c r="A1272" s="17" t="s">
        <v>410</v>
      </c>
      <c r="B1272" s="17" t="s">
        <v>549</v>
      </c>
      <c r="C1272" s="18"/>
      <c r="D1272" s="19">
        <v>1</v>
      </c>
      <c r="E1272" s="58"/>
      <c r="F1272" s="20"/>
      <c r="G1272" s="18"/>
      <c r="H1272" s="25"/>
      <c r="I1272" s="15">
        <v>1272</v>
      </c>
      <c r="J1272" s="15"/>
      <c r="K1272" s="16"/>
      <c r="L1272" s="59" t="s">
        <v>573</v>
      </c>
      <c r="M1272">
        <v>1</v>
      </c>
    </row>
    <row r="1273" spans="1:13">
      <c r="A1273" s="17" t="s">
        <v>296</v>
      </c>
      <c r="B1273" s="17" t="s">
        <v>410</v>
      </c>
      <c r="C1273" s="18"/>
      <c r="D1273" s="19">
        <v>1</v>
      </c>
      <c r="E1273" s="58"/>
      <c r="F1273" s="20"/>
      <c r="G1273" s="18"/>
      <c r="H1273" s="25"/>
      <c r="I1273" s="15">
        <v>1273</v>
      </c>
      <c r="J1273" s="15"/>
      <c r="K1273" s="16"/>
      <c r="L1273" s="59" t="s">
        <v>573</v>
      </c>
      <c r="M1273">
        <v>1</v>
      </c>
    </row>
    <row r="1274" spans="1:13">
      <c r="A1274" s="17" t="s">
        <v>451</v>
      </c>
      <c r="B1274" s="17" t="s">
        <v>410</v>
      </c>
      <c r="C1274" s="18"/>
      <c r="D1274" s="19">
        <v>1</v>
      </c>
      <c r="E1274" s="58"/>
      <c r="F1274" s="20"/>
      <c r="G1274" s="18"/>
      <c r="H1274" s="25"/>
      <c r="I1274" s="15">
        <v>1274</v>
      </c>
      <c r="J1274" s="15"/>
      <c r="K1274" s="16"/>
      <c r="L1274" s="59" t="s">
        <v>573</v>
      </c>
      <c r="M1274">
        <v>1</v>
      </c>
    </row>
    <row r="1275" spans="1:13">
      <c r="A1275" s="17" t="s">
        <v>465</v>
      </c>
      <c r="B1275" s="17" t="s">
        <v>410</v>
      </c>
      <c r="C1275" s="18"/>
      <c r="D1275" s="19">
        <v>1</v>
      </c>
      <c r="E1275" s="58"/>
      <c r="F1275" s="20"/>
      <c r="G1275" s="18"/>
      <c r="H1275" s="25"/>
      <c r="I1275" s="15">
        <v>1275</v>
      </c>
      <c r="J1275" s="15"/>
      <c r="K1275" s="16"/>
      <c r="L1275" s="59" t="s">
        <v>573</v>
      </c>
      <c r="M1275">
        <v>1</v>
      </c>
    </row>
    <row r="1276" spans="1:13">
      <c r="A1276" s="17" t="s">
        <v>466</v>
      </c>
      <c r="B1276" s="17" t="s">
        <v>410</v>
      </c>
      <c r="C1276" s="18"/>
      <c r="D1276" s="19">
        <v>1</v>
      </c>
      <c r="E1276" s="58"/>
      <c r="F1276" s="20"/>
      <c r="G1276" s="18"/>
      <c r="H1276" s="25"/>
      <c r="I1276" s="15">
        <v>1276</v>
      </c>
      <c r="J1276" s="15"/>
      <c r="K1276" s="16"/>
      <c r="L1276" s="59" t="s">
        <v>573</v>
      </c>
      <c r="M1276">
        <v>1</v>
      </c>
    </row>
    <row r="1277" spans="1:13">
      <c r="A1277" s="17" t="s">
        <v>467</v>
      </c>
      <c r="B1277" s="17" t="s">
        <v>468</v>
      </c>
      <c r="C1277" s="18"/>
      <c r="D1277" s="19">
        <v>10</v>
      </c>
      <c r="E1277" s="58"/>
      <c r="F1277" s="20"/>
      <c r="G1277" s="18"/>
      <c r="H1277" s="25"/>
      <c r="I1277" s="15">
        <v>1277</v>
      </c>
      <c r="J1277" s="15"/>
      <c r="K1277" s="16"/>
      <c r="L1277" s="59" t="s">
        <v>572</v>
      </c>
      <c r="M1277">
        <v>3</v>
      </c>
    </row>
    <row r="1278" spans="1:13">
      <c r="A1278" s="17" t="s">
        <v>467</v>
      </c>
      <c r="B1278" s="17" t="s">
        <v>357</v>
      </c>
      <c r="C1278" s="18"/>
      <c r="D1278" s="19">
        <v>1</v>
      </c>
      <c r="E1278" s="58"/>
      <c r="F1278" s="20"/>
      <c r="G1278" s="18"/>
      <c r="H1278" s="25"/>
      <c r="I1278" s="15">
        <v>1278</v>
      </c>
      <c r="J1278" s="15"/>
      <c r="K1278" s="16"/>
      <c r="L1278" s="59" t="s">
        <v>573</v>
      </c>
      <c r="M1278">
        <v>1</v>
      </c>
    </row>
    <row r="1279" spans="1:13">
      <c r="A1279" s="17" t="s">
        <v>357</v>
      </c>
      <c r="B1279" s="17" t="s">
        <v>467</v>
      </c>
      <c r="C1279" s="18"/>
      <c r="D1279" s="19">
        <v>1</v>
      </c>
      <c r="E1279" s="58"/>
      <c r="F1279" s="20"/>
      <c r="G1279" s="18"/>
      <c r="H1279" s="25"/>
      <c r="I1279" s="15">
        <v>1279</v>
      </c>
      <c r="J1279" s="15"/>
      <c r="K1279" s="16"/>
      <c r="L1279" s="59" t="s">
        <v>573</v>
      </c>
      <c r="M1279">
        <v>1</v>
      </c>
    </row>
    <row r="1280" spans="1:13">
      <c r="A1280" s="17" t="s">
        <v>468</v>
      </c>
      <c r="B1280" s="17" t="s">
        <v>467</v>
      </c>
      <c r="C1280" s="18"/>
      <c r="D1280" s="19">
        <v>1</v>
      </c>
      <c r="E1280" s="58"/>
      <c r="F1280" s="20"/>
      <c r="G1280" s="18"/>
      <c r="H1280" s="25"/>
      <c r="I1280" s="15">
        <v>1280</v>
      </c>
      <c r="J1280" s="15"/>
      <c r="K1280" s="16"/>
      <c r="L1280" s="59" t="s">
        <v>573</v>
      </c>
      <c r="M1280">
        <v>1</v>
      </c>
    </row>
    <row r="1281" spans="1:13">
      <c r="A1281" s="17" t="s">
        <v>404</v>
      </c>
      <c r="B1281" s="17" t="s">
        <v>405</v>
      </c>
      <c r="C1281" s="18"/>
      <c r="D1281" s="19">
        <v>1</v>
      </c>
      <c r="E1281" s="58"/>
      <c r="F1281" s="20"/>
      <c r="G1281" s="18"/>
      <c r="H1281" s="25"/>
      <c r="I1281" s="15">
        <v>1281</v>
      </c>
      <c r="J1281" s="15"/>
      <c r="K1281" s="16"/>
      <c r="L1281" s="59" t="s">
        <v>573</v>
      </c>
      <c r="M1281">
        <v>1</v>
      </c>
    </row>
    <row r="1282" spans="1:13">
      <c r="A1282" s="17" t="s">
        <v>405</v>
      </c>
      <c r="B1282" s="17" t="s">
        <v>403</v>
      </c>
      <c r="C1282" s="18"/>
      <c r="D1282" s="19">
        <v>1</v>
      </c>
      <c r="E1282" s="58"/>
      <c r="F1282" s="20"/>
      <c r="G1282" s="18"/>
      <c r="H1282" s="25"/>
      <c r="I1282" s="15">
        <v>1282</v>
      </c>
      <c r="J1282" s="15"/>
      <c r="K1282" s="16"/>
      <c r="L1282" s="59" t="s">
        <v>573</v>
      </c>
      <c r="M1282">
        <v>1</v>
      </c>
    </row>
    <row r="1283" spans="1:13">
      <c r="A1283" s="17" t="s">
        <v>405</v>
      </c>
      <c r="B1283" s="17" t="s">
        <v>469</v>
      </c>
      <c r="C1283" s="18"/>
      <c r="D1283" s="19">
        <v>1</v>
      </c>
      <c r="E1283" s="58"/>
      <c r="F1283" s="20"/>
      <c r="G1283" s="18"/>
      <c r="H1283" s="25"/>
      <c r="I1283" s="15">
        <v>1283</v>
      </c>
      <c r="J1283" s="15"/>
      <c r="K1283" s="16"/>
      <c r="L1283" s="59" t="s">
        <v>573</v>
      </c>
      <c r="M1283">
        <v>1</v>
      </c>
    </row>
    <row r="1284" spans="1:13">
      <c r="A1284" s="17" t="s">
        <v>405</v>
      </c>
      <c r="B1284" s="17" t="s">
        <v>404</v>
      </c>
      <c r="C1284" s="18"/>
      <c r="D1284" s="19">
        <v>1</v>
      </c>
      <c r="E1284" s="58"/>
      <c r="F1284" s="20"/>
      <c r="G1284" s="18"/>
      <c r="H1284" s="25"/>
      <c r="I1284" s="15">
        <v>1284</v>
      </c>
      <c r="J1284" s="15"/>
      <c r="K1284" s="16"/>
      <c r="L1284" s="59" t="s">
        <v>573</v>
      </c>
      <c r="M1284">
        <v>1</v>
      </c>
    </row>
    <row r="1285" spans="1:13">
      <c r="A1285" s="17" t="s">
        <v>469</v>
      </c>
      <c r="B1285" s="17" t="s">
        <v>405</v>
      </c>
      <c r="C1285" s="18"/>
      <c r="D1285" s="19">
        <v>1</v>
      </c>
      <c r="E1285" s="58"/>
      <c r="F1285" s="20"/>
      <c r="G1285" s="18"/>
      <c r="H1285" s="25"/>
      <c r="I1285" s="15">
        <v>1285</v>
      </c>
      <c r="J1285" s="15"/>
      <c r="K1285" s="16"/>
      <c r="L1285" s="59" t="s">
        <v>573</v>
      </c>
      <c r="M1285">
        <v>1</v>
      </c>
    </row>
    <row r="1286" spans="1:13">
      <c r="A1286" s="17" t="s">
        <v>469</v>
      </c>
      <c r="B1286" s="17" t="s">
        <v>549</v>
      </c>
      <c r="C1286" s="18"/>
      <c r="D1286" s="19">
        <v>5.5</v>
      </c>
      <c r="E1286" s="58"/>
      <c r="F1286" s="20"/>
      <c r="G1286" s="18"/>
      <c r="H1286" s="25"/>
      <c r="I1286" s="15">
        <v>1286</v>
      </c>
      <c r="J1286" s="15"/>
      <c r="K1286" s="16"/>
      <c r="L1286" s="59" t="s">
        <v>572</v>
      </c>
      <c r="M1286">
        <v>2</v>
      </c>
    </row>
    <row r="1287" spans="1:13">
      <c r="A1287" s="17" t="s">
        <v>408</v>
      </c>
      <c r="B1287" s="17" t="s">
        <v>469</v>
      </c>
      <c r="C1287" s="18"/>
      <c r="D1287" s="19">
        <v>1</v>
      </c>
      <c r="E1287" s="58"/>
      <c r="F1287" s="20"/>
      <c r="G1287" s="18"/>
      <c r="H1287" s="25"/>
      <c r="I1287" s="15">
        <v>1287</v>
      </c>
      <c r="J1287" s="15"/>
      <c r="K1287" s="16"/>
      <c r="L1287" s="59" t="s">
        <v>573</v>
      </c>
      <c r="M1287">
        <v>1</v>
      </c>
    </row>
    <row r="1288" spans="1:13">
      <c r="A1288" s="17" t="s">
        <v>470</v>
      </c>
      <c r="B1288" s="17" t="s">
        <v>469</v>
      </c>
      <c r="C1288" s="18"/>
      <c r="D1288" s="19">
        <v>1</v>
      </c>
      <c r="E1288" s="58"/>
      <c r="F1288" s="20"/>
      <c r="G1288" s="18"/>
      <c r="H1288" s="25"/>
      <c r="I1288" s="15">
        <v>1288</v>
      </c>
      <c r="J1288" s="15"/>
      <c r="K1288" s="16"/>
      <c r="L1288" s="59" t="s">
        <v>573</v>
      </c>
      <c r="M1288">
        <v>1</v>
      </c>
    </row>
    <row r="1289" spans="1:13">
      <c r="A1289" s="17" t="s">
        <v>469</v>
      </c>
      <c r="B1289" s="17" t="s">
        <v>470</v>
      </c>
      <c r="C1289" s="18"/>
      <c r="D1289" s="19">
        <v>1</v>
      </c>
      <c r="E1289" s="58"/>
      <c r="F1289" s="20"/>
      <c r="G1289" s="18"/>
      <c r="H1289" s="25"/>
      <c r="I1289" s="15">
        <v>1289</v>
      </c>
      <c r="J1289" s="15"/>
      <c r="K1289" s="16"/>
      <c r="L1289" s="59" t="s">
        <v>573</v>
      </c>
      <c r="M1289">
        <v>1</v>
      </c>
    </row>
    <row r="1290" spans="1:13">
      <c r="A1290" s="17" t="s">
        <v>421</v>
      </c>
      <c r="B1290" s="17" t="s">
        <v>416</v>
      </c>
      <c r="C1290" s="18"/>
      <c r="D1290" s="19">
        <v>5.5</v>
      </c>
      <c r="E1290" s="58"/>
      <c r="F1290" s="20"/>
      <c r="G1290" s="18"/>
      <c r="H1290" s="25"/>
      <c r="I1290" s="15">
        <v>1290</v>
      </c>
      <c r="J1290" s="15"/>
      <c r="K1290" s="16"/>
      <c r="L1290" s="59" t="s">
        <v>572</v>
      </c>
      <c r="M1290">
        <v>2</v>
      </c>
    </row>
    <row r="1291" spans="1:13">
      <c r="A1291" s="17" t="s">
        <v>416</v>
      </c>
      <c r="B1291" s="17" t="s">
        <v>471</v>
      </c>
      <c r="C1291" s="18"/>
      <c r="D1291" s="19">
        <v>1</v>
      </c>
      <c r="E1291" s="58"/>
      <c r="F1291" s="20"/>
      <c r="G1291" s="18"/>
      <c r="H1291" s="25"/>
      <c r="I1291" s="15">
        <v>1291</v>
      </c>
      <c r="J1291" s="15"/>
      <c r="K1291" s="16"/>
      <c r="L1291" s="59" t="s">
        <v>573</v>
      </c>
      <c r="M1291">
        <v>1</v>
      </c>
    </row>
    <row r="1292" spans="1:13">
      <c r="A1292" s="17" t="s">
        <v>416</v>
      </c>
      <c r="B1292" s="17" t="s">
        <v>421</v>
      </c>
      <c r="C1292" s="18"/>
      <c r="D1292" s="19">
        <v>1</v>
      </c>
      <c r="E1292" s="58"/>
      <c r="F1292" s="20"/>
      <c r="G1292" s="18"/>
      <c r="H1292" s="25"/>
      <c r="I1292" s="15">
        <v>1292</v>
      </c>
      <c r="J1292" s="15"/>
      <c r="K1292" s="16"/>
      <c r="L1292" s="59" t="s">
        <v>573</v>
      </c>
      <c r="M1292">
        <v>1</v>
      </c>
    </row>
    <row r="1293" spans="1:13">
      <c r="A1293" s="17" t="s">
        <v>471</v>
      </c>
      <c r="B1293" s="17" t="s">
        <v>416</v>
      </c>
      <c r="C1293" s="18"/>
      <c r="D1293" s="19">
        <v>1</v>
      </c>
      <c r="E1293" s="58"/>
      <c r="F1293" s="20"/>
      <c r="G1293" s="18"/>
      <c r="H1293" s="25"/>
      <c r="I1293" s="15">
        <v>1293</v>
      </c>
      <c r="J1293" s="15"/>
      <c r="K1293" s="16"/>
      <c r="L1293" s="59" t="s">
        <v>573</v>
      </c>
      <c r="M1293">
        <v>1</v>
      </c>
    </row>
    <row r="1294" spans="1:13">
      <c r="A1294" s="17" t="s">
        <v>421</v>
      </c>
      <c r="B1294" s="17" t="s">
        <v>471</v>
      </c>
      <c r="C1294" s="18"/>
      <c r="D1294" s="19">
        <v>1</v>
      </c>
      <c r="E1294" s="58"/>
      <c r="F1294" s="20"/>
      <c r="G1294" s="18"/>
      <c r="H1294" s="25"/>
      <c r="I1294" s="15">
        <v>1294</v>
      </c>
      <c r="J1294" s="15"/>
      <c r="K1294" s="16"/>
      <c r="L1294" s="59" t="s">
        <v>573</v>
      </c>
      <c r="M1294">
        <v>1</v>
      </c>
    </row>
    <row r="1295" spans="1:13">
      <c r="A1295" s="17" t="s">
        <v>471</v>
      </c>
      <c r="B1295" s="17" t="s">
        <v>421</v>
      </c>
      <c r="C1295" s="18"/>
      <c r="D1295" s="19">
        <v>1</v>
      </c>
      <c r="E1295" s="58"/>
      <c r="F1295" s="20"/>
      <c r="G1295" s="18"/>
      <c r="H1295" s="25"/>
      <c r="I1295" s="15">
        <v>1295</v>
      </c>
      <c r="J1295" s="15"/>
      <c r="K1295" s="16"/>
      <c r="L1295" s="59" t="s">
        <v>573</v>
      </c>
      <c r="M1295">
        <v>1</v>
      </c>
    </row>
    <row r="1296" spans="1:13">
      <c r="A1296" s="17" t="s">
        <v>352</v>
      </c>
      <c r="B1296" s="17" t="s">
        <v>471</v>
      </c>
      <c r="C1296" s="18"/>
      <c r="D1296" s="19">
        <v>1</v>
      </c>
      <c r="E1296" s="58"/>
      <c r="F1296" s="20"/>
      <c r="G1296" s="18"/>
      <c r="H1296" s="25"/>
      <c r="I1296" s="15">
        <v>1296</v>
      </c>
      <c r="J1296" s="15"/>
      <c r="K1296" s="16"/>
      <c r="L1296" s="59" t="s">
        <v>573</v>
      </c>
      <c r="M1296">
        <v>1</v>
      </c>
    </row>
    <row r="1297" spans="1:13">
      <c r="A1297" s="17" t="s">
        <v>359</v>
      </c>
      <c r="B1297" s="17" t="s">
        <v>474</v>
      </c>
      <c r="C1297" s="18"/>
      <c r="D1297" s="19">
        <v>1</v>
      </c>
      <c r="E1297" s="58"/>
      <c r="F1297" s="20"/>
      <c r="G1297" s="18"/>
      <c r="H1297" s="25"/>
      <c r="I1297" s="15">
        <v>1297</v>
      </c>
      <c r="J1297" s="15"/>
      <c r="K1297" s="16"/>
      <c r="L1297" s="59" t="s">
        <v>572</v>
      </c>
      <c r="M1297">
        <v>1</v>
      </c>
    </row>
    <row r="1298" spans="1:13">
      <c r="A1298" s="17" t="s">
        <v>472</v>
      </c>
      <c r="B1298" s="17" t="s">
        <v>474</v>
      </c>
      <c r="C1298" s="18"/>
      <c r="D1298" s="19">
        <v>10</v>
      </c>
      <c r="E1298" s="58"/>
      <c r="F1298" s="20"/>
      <c r="G1298" s="18"/>
      <c r="H1298" s="25"/>
      <c r="I1298" s="15">
        <v>1298</v>
      </c>
      <c r="J1298" s="15"/>
      <c r="K1298" s="16"/>
      <c r="L1298" s="59" t="s">
        <v>572</v>
      </c>
      <c r="M1298">
        <v>3</v>
      </c>
    </row>
    <row r="1299" spans="1:13">
      <c r="A1299" s="17" t="s">
        <v>213</v>
      </c>
      <c r="B1299" s="17" t="s">
        <v>474</v>
      </c>
      <c r="C1299" s="18"/>
      <c r="D1299" s="19">
        <v>1</v>
      </c>
      <c r="E1299" s="58"/>
      <c r="F1299" s="20"/>
      <c r="G1299" s="18"/>
      <c r="H1299" s="25"/>
      <c r="I1299" s="15">
        <v>1299</v>
      </c>
      <c r="J1299" s="15"/>
      <c r="K1299" s="16"/>
      <c r="L1299" s="59" t="s">
        <v>573</v>
      </c>
      <c r="M1299">
        <v>1</v>
      </c>
    </row>
    <row r="1300" spans="1:13">
      <c r="A1300" s="17" t="s">
        <v>473</v>
      </c>
      <c r="B1300" s="17" t="s">
        <v>474</v>
      </c>
      <c r="C1300" s="18"/>
      <c r="D1300" s="19">
        <v>1</v>
      </c>
      <c r="E1300" s="58"/>
      <c r="F1300" s="20"/>
      <c r="G1300" s="18"/>
      <c r="H1300" s="25"/>
      <c r="I1300" s="15">
        <v>1300</v>
      </c>
      <c r="J1300" s="15"/>
      <c r="K1300" s="16"/>
      <c r="L1300" s="59" t="s">
        <v>573</v>
      </c>
      <c r="M1300">
        <v>1</v>
      </c>
    </row>
    <row r="1301" spans="1:13">
      <c r="A1301" s="17" t="s">
        <v>474</v>
      </c>
      <c r="B1301" s="17" t="s">
        <v>359</v>
      </c>
      <c r="C1301" s="18"/>
      <c r="D1301" s="19">
        <v>1</v>
      </c>
      <c r="E1301" s="58"/>
      <c r="F1301" s="20"/>
      <c r="G1301" s="18"/>
      <c r="H1301" s="25"/>
      <c r="I1301" s="15">
        <v>1301</v>
      </c>
      <c r="J1301" s="15"/>
      <c r="K1301" s="16"/>
      <c r="L1301" s="59" t="s">
        <v>573</v>
      </c>
      <c r="M1301">
        <v>1</v>
      </c>
    </row>
    <row r="1302" spans="1:13">
      <c r="A1302" s="17" t="s">
        <v>474</v>
      </c>
      <c r="B1302" s="17" t="s">
        <v>473</v>
      </c>
      <c r="C1302" s="18"/>
      <c r="D1302" s="19">
        <v>1</v>
      </c>
      <c r="E1302" s="58"/>
      <c r="F1302" s="20"/>
      <c r="G1302" s="18"/>
      <c r="H1302" s="25"/>
      <c r="I1302" s="15">
        <v>1302</v>
      </c>
      <c r="J1302" s="15"/>
      <c r="K1302" s="16"/>
      <c r="L1302" s="59" t="s">
        <v>573</v>
      </c>
      <c r="M1302">
        <v>1</v>
      </c>
    </row>
    <row r="1303" spans="1:13">
      <c r="A1303" s="17" t="s">
        <v>474</v>
      </c>
      <c r="B1303" s="17" t="s">
        <v>373</v>
      </c>
      <c r="C1303" s="18"/>
      <c r="D1303" s="19">
        <v>1</v>
      </c>
      <c r="E1303" s="58"/>
      <c r="F1303" s="20"/>
      <c r="G1303" s="18"/>
      <c r="H1303" s="25"/>
      <c r="I1303" s="15">
        <v>1303</v>
      </c>
      <c r="J1303" s="15"/>
      <c r="K1303" s="16"/>
      <c r="L1303" s="59" t="s">
        <v>573</v>
      </c>
      <c r="M1303">
        <v>1</v>
      </c>
    </row>
    <row r="1304" spans="1:13">
      <c r="A1304" s="17" t="s">
        <v>353</v>
      </c>
      <c r="B1304" s="17" t="s">
        <v>475</v>
      </c>
      <c r="C1304" s="18"/>
      <c r="D1304" s="19">
        <v>1</v>
      </c>
      <c r="E1304" s="58"/>
      <c r="F1304" s="20"/>
      <c r="G1304" s="18"/>
      <c r="H1304" s="25"/>
      <c r="I1304" s="15">
        <v>1304</v>
      </c>
      <c r="J1304" s="15"/>
      <c r="K1304" s="16"/>
      <c r="L1304" s="59" t="s">
        <v>573</v>
      </c>
      <c r="M1304">
        <v>1</v>
      </c>
    </row>
    <row r="1305" spans="1:13">
      <c r="A1305" s="17" t="s">
        <v>436</v>
      </c>
      <c r="B1305" s="17" t="s">
        <v>475</v>
      </c>
      <c r="C1305" s="18"/>
      <c r="D1305" s="19">
        <v>1</v>
      </c>
      <c r="E1305" s="58"/>
      <c r="F1305" s="20"/>
      <c r="G1305" s="18"/>
      <c r="H1305" s="25"/>
      <c r="I1305" s="15">
        <v>1305</v>
      </c>
      <c r="J1305" s="15"/>
      <c r="K1305" s="16"/>
      <c r="L1305" s="59" t="s">
        <v>573</v>
      </c>
      <c r="M1305">
        <v>1</v>
      </c>
    </row>
    <row r="1306" spans="1:13">
      <c r="A1306" s="17" t="s">
        <v>475</v>
      </c>
      <c r="B1306" s="17" t="s">
        <v>468</v>
      </c>
      <c r="C1306" s="18"/>
      <c r="D1306" s="19">
        <v>1</v>
      </c>
      <c r="E1306" s="58"/>
      <c r="F1306" s="20"/>
      <c r="G1306" s="18"/>
      <c r="H1306" s="25"/>
      <c r="I1306" s="15">
        <v>1306</v>
      </c>
      <c r="J1306" s="15"/>
      <c r="K1306" s="16"/>
      <c r="L1306" s="59" t="s">
        <v>573</v>
      </c>
      <c r="M1306">
        <v>1</v>
      </c>
    </row>
    <row r="1307" spans="1:13">
      <c r="A1307" s="17" t="s">
        <v>475</v>
      </c>
      <c r="B1307" s="17" t="s">
        <v>231</v>
      </c>
      <c r="C1307" s="18"/>
      <c r="D1307" s="19">
        <v>1</v>
      </c>
      <c r="E1307" s="58"/>
      <c r="F1307" s="20"/>
      <c r="G1307" s="18"/>
      <c r="H1307" s="25"/>
      <c r="I1307" s="15">
        <v>1307</v>
      </c>
      <c r="J1307" s="15"/>
      <c r="K1307" s="16"/>
      <c r="L1307" s="59" t="s">
        <v>573</v>
      </c>
      <c r="M1307">
        <v>1</v>
      </c>
    </row>
    <row r="1308" spans="1:13">
      <c r="A1308" s="17" t="s">
        <v>475</v>
      </c>
      <c r="B1308" s="17" t="s">
        <v>357</v>
      </c>
      <c r="C1308" s="18"/>
      <c r="D1308" s="19">
        <v>1</v>
      </c>
      <c r="E1308" s="58"/>
      <c r="F1308" s="20"/>
      <c r="G1308" s="18"/>
      <c r="H1308" s="25"/>
      <c r="I1308" s="15">
        <v>1308</v>
      </c>
      <c r="J1308" s="15"/>
      <c r="K1308" s="16"/>
      <c r="L1308" s="59" t="s">
        <v>573</v>
      </c>
      <c r="M1308">
        <v>1</v>
      </c>
    </row>
    <row r="1309" spans="1:13">
      <c r="A1309" s="17" t="s">
        <v>475</v>
      </c>
      <c r="B1309" s="17" t="s">
        <v>352</v>
      </c>
      <c r="C1309" s="18"/>
      <c r="D1309" s="19">
        <v>1</v>
      </c>
      <c r="E1309" s="58"/>
      <c r="F1309" s="20"/>
      <c r="G1309" s="18"/>
      <c r="H1309" s="25"/>
      <c r="I1309" s="15">
        <v>1309</v>
      </c>
      <c r="J1309" s="15"/>
      <c r="K1309" s="16"/>
      <c r="L1309" s="59" t="s">
        <v>573</v>
      </c>
      <c r="M1309">
        <v>1</v>
      </c>
    </row>
    <row r="1310" spans="1:13">
      <c r="A1310" s="17" t="s">
        <v>475</v>
      </c>
      <c r="B1310" s="17" t="s">
        <v>476</v>
      </c>
      <c r="C1310" s="18"/>
      <c r="D1310" s="19">
        <v>1</v>
      </c>
      <c r="E1310" s="58"/>
      <c r="F1310" s="20"/>
      <c r="G1310" s="18"/>
      <c r="H1310" s="25"/>
      <c r="I1310" s="15">
        <v>1310</v>
      </c>
      <c r="J1310" s="15"/>
      <c r="K1310" s="16"/>
      <c r="L1310" s="59" t="s">
        <v>573</v>
      </c>
      <c r="M1310">
        <v>1</v>
      </c>
    </row>
    <row r="1311" spans="1:13">
      <c r="A1311" s="17" t="s">
        <v>475</v>
      </c>
      <c r="B1311" s="17" t="s">
        <v>353</v>
      </c>
      <c r="C1311" s="18"/>
      <c r="D1311" s="19">
        <v>1</v>
      </c>
      <c r="E1311" s="58"/>
      <c r="F1311" s="20"/>
      <c r="G1311" s="18"/>
      <c r="H1311" s="25"/>
      <c r="I1311" s="15">
        <v>1311</v>
      </c>
      <c r="J1311" s="15"/>
      <c r="K1311" s="16"/>
      <c r="L1311" s="59" t="s">
        <v>573</v>
      </c>
      <c r="M1311">
        <v>1</v>
      </c>
    </row>
    <row r="1312" spans="1:13">
      <c r="A1312" s="17" t="s">
        <v>475</v>
      </c>
      <c r="B1312" s="17" t="s">
        <v>550</v>
      </c>
      <c r="C1312" s="18"/>
      <c r="D1312" s="19">
        <v>1</v>
      </c>
      <c r="E1312" s="58"/>
      <c r="F1312" s="20"/>
      <c r="G1312" s="18"/>
      <c r="H1312" s="25"/>
      <c r="I1312" s="15">
        <v>1312</v>
      </c>
      <c r="J1312" s="15"/>
      <c r="K1312" s="16"/>
      <c r="L1312" s="59" t="s">
        <v>573</v>
      </c>
      <c r="M1312">
        <v>1</v>
      </c>
    </row>
    <row r="1313" spans="1:13">
      <c r="A1313" s="17" t="s">
        <v>475</v>
      </c>
      <c r="B1313" s="17" t="s">
        <v>373</v>
      </c>
      <c r="C1313" s="18"/>
      <c r="D1313" s="19">
        <v>1</v>
      </c>
      <c r="E1313" s="58"/>
      <c r="F1313" s="20"/>
      <c r="G1313" s="18"/>
      <c r="H1313" s="25"/>
      <c r="I1313" s="15">
        <v>1313</v>
      </c>
      <c r="J1313" s="15"/>
      <c r="K1313" s="16"/>
      <c r="L1313" s="59" t="s">
        <v>573</v>
      </c>
      <c r="M1313">
        <v>1</v>
      </c>
    </row>
    <row r="1314" spans="1:13">
      <c r="A1314" s="17" t="s">
        <v>475</v>
      </c>
      <c r="B1314" s="17" t="s">
        <v>332</v>
      </c>
      <c r="C1314" s="18"/>
      <c r="D1314" s="19">
        <v>1</v>
      </c>
      <c r="E1314" s="58"/>
      <c r="F1314" s="20"/>
      <c r="G1314" s="18"/>
      <c r="H1314" s="25"/>
      <c r="I1314" s="15">
        <v>1314</v>
      </c>
      <c r="J1314" s="15"/>
      <c r="K1314" s="16"/>
      <c r="L1314" s="59" t="s">
        <v>573</v>
      </c>
      <c r="M1314">
        <v>1</v>
      </c>
    </row>
    <row r="1315" spans="1:13">
      <c r="A1315" s="17" t="s">
        <v>475</v>
      </c>
      <c r="B1315" s="17" t="s">
        <v>436</v>
      </c>
      <c r="C1315" s="18"/>
      <c r="D1315" s="19">
        <v>1</v>
      </c>
      <c r="E1315" s="58"/>
      <c r="F1315" s="20"/>
      <c r="G1315" s="18"/>
      <c r="H1315" s="25"/>
      <c r="I1315" s="15">
        <v>1315</v>
      </c>
      <c r="J1315" s="15"/>
      <c r="K1315" s="16"/>
      <c r="L1315" s="59" t="s">
        <v>573</v>
      </c>
      <c r="M1315">
        <v>1</v>
      </c>
    </row>
    <row r="1316" spans="1:13">
      <c r="A1316" s="17" t="s">
        <v>231</v>
      </c>
      <c r="B1316" s="17" t="s">
        <v>475</v>
      </c>
      <c r="C1316" s="18"/>
      <c r="D1316" s="19">
        <v>1</v>
      </c>
      <c r="E1316" s="58"/>
      <c r="F1316" s="20"/>
      <c r="G1316" s="18"/>
      <c r="H1316" s="25"/>
      <c r="I1316" s="15">
        <v>1316</v>
      </c>
      <c r="J1316" s="15"/>
      <c r="K1316" s="16"/>
      <c r="L1316" s="59" t="s">
        <v>573</v>
      </c>
      <c r="M1316">
        <v>1</v>
      </c>
    </row>
    <row r="1317" spans="1:13">
      <c r="A1317" s="17" t="s">
        <v>357</v>
      </c>
      <c r="B1317" s="17" t="s">
        <v>475</v>
      </c>
      <c r="C1317" s="18"/>
      <c r="D1317" s="19">
        <v>1</v>
      </c>
      <c r="E1317" s="58"/>
      <c r="F1317" s="20"/>
      <c r="G1317" s="18"/>
      <c r="H1317" s="25"/>
      <c r="I1317" s="15">
        <v>1317</v>
      </c>
      <c r="J1317" s="15"/>
      <c r="K1317" s="16"/>
      <c r="L1317" s="59" t="s">
        <v>573</v>
      </c>
      <c r="M1317">
        <v>1</v>
      </c>
    </row>
    <row r="1318" spans="1:13">
      <c r="A1318" s="17" t="s">
        <v>332</v>
      </c>
      <c r="B1318" s="17" t="s">
        <v>475</v>
      </c>
      <c r="C1318" s="18"/>
      <c r="D1318" s="19">
        <v>1</v>
      </c>
      <c r="E1318" s="58"/>
      <c r="F1318" s="20"/>
      <c r="G1318" s="18"/>
      <c r="H1318" s="25"/>
      <c r="I1318" s="15">
        <v>1318</v>
      </c>
      <c r="J1318" s="15"/>
      <c r="K1318" s="16"/>
      <c r="L1318" s="59" t="s">
        <v>573</v>
      </c>
      <c r="M1318">
        <v>1</v>
      </c>
    </row>
    <row r="1319" spans="1:13">
      <c r="A1319" s="17" t="s">
        <v>373</v>
      </c>
      <c r="B1319" s="17" t="s">
        <v>475</v>
      </c>
      <c r="C1319" s="18"/>
      <c r="D1319" s="19">
        <v>1</v>
      </c>
      <c r="E1319" s="58"/>
      <c r="F1319" s="20"/>
      <c r="G1319" s="18"/>
      <c r="H1319" s="25"/>
      <c r="I1319" s="15">
        <v>1319</v>
      </c>
      <c r="J1319" s="15"/>
      <c r="K1319" s="16"/>
      <c r="L1319" s="59" t="s">
        <v>573</v>
      </c>
      <c r="M1319">
        <v>1</v>
      </c>
    </row>
    <row r="1320" spans="1:13">
      <c r="A1320" s="17" t="s">
        <v>468</v>
      </c>
      <c r="B1320" s="17" t="s">
        <v>475</v>
      </c>
      <c r="C1320" s="18"/>
      <c r="D1320" s="19">
        <v>1</v>
      </c>
      <c r="E1320" s="58"/>
      <c r="F1320" s="20"/>
      <c r="G1320" s="18"/>
      <c r="H1320" s="25"/>
      <c r="I1320" s="15">
        <v>1320</v>
      </c>
      <c r="J1320" s="15"/>
      <c r="K1320" s="16"/>
      <c r="L1320" s="59" t="s">
        <v>573</v>
      </c>
      <c r="M1320">
        <v>1</v>
      </c>
    </row>
    <row r="1321" spans="1:13">
      <c r="A1321" s="17" t="s">
        <v>476</v>
      </c>
      <c r="B1321" s="17" t="s">
        <v>475</v>
      </c>
      <c r="C1321" s="18"/>
      <c r="D1321" s="19">
        <v>1</v>
      </c>
      <c r="E1321" s="58"/>
      <c r="F1321" s="20"/>
      <c r="G1321" s="18"/>
      <c r="H1321" s="25"/>
      <c r="I1321" s="15">
        <v>1321</v>
      </c>
      <c r="J1321" s="15"/>
      <c r="K1321" s="16"/>
      <c r="L1321" s="59" t="s">
        <v>573</v>
      </c>
      <c r="M1321">
        <v>1</v>
      </c>
    </row>
    <row r="1322" spans="1:13">
      <c r="A1322" s="17" t="s">
        <v>477</v>
      </c>
      <c r="B1322" s="17" t="s">
        <v>503</v>
      </c>
      <c r="C1322" s="18"/>
      <c r="D1322" s="19">
        <v>1</v>
      </c>
      <c r="E1322" s="58"/>
      <c r="F1322" s="20"/>
      <c r="G1322" s="18"/>
      <c r="H1322" s="25"/>
      <c r="I1322" s="15">
        <v>1322</v>
      </c>
      <c r="J1322" s="15"/>
      <c r="K1322" s="16"/>
      <c r="L1322" s="59" t="s">
        <v>572</v>
      </c>
      <c r="M1322">
        <v>1</v>
      </c>
    </row>
    <row r="1323" spans="1:13">
      <c r="A1323" s="17" t="s">
        <v>478</v>
      </c>
      <c r="B1323" s="17" t="s">
        <v>477</v>
      </c>
      <c r="C1323" s="18"/>
      <c r="D1323" s="19">
        <v>1</v>
      </c>
      <c r="E1323" s="58"/>
      <c r="F1323" s="20"/>
      <c r="G1323" s="18"/>
      <c r="H1323" s="25"/>
      <c r="I1323" s="15">
        <v>1323</v>
      </c>
      <c r="J1323" s="15"/>
      <c r="K1323" s="16"/>
      <c r="L1323" s="59" t="s">
        <v>573</v>
      </c>
      <c r="M1323">
        <v>1</v>
      </c>
    </row>
    <row r="1324" spans="1:13">
      <c r="A1324" s="17" t="s">
        <v>479</v>
      </c>
      <c r="B1324" s="17" t="s">
        <v>477</v>
      </c>
      <c r="C1324" s="18"/>
      <c r="D1324" s="19">
        <v>1</v>
      </c>
      <c r="E1324" s="58"/>
      <c r="F1324" s="20"/>
      <c r="G1324" s="18"/>
      <c r="H1324" s="25"/>
      <c r="I1324" s="15">
        <v>1324</v>
      </c>
      <c r="J1324" s="15"/>
      <c r="K1324" s="16"/>
      <c r="L1324" s="59" t="s">
        <v>573</v>
      </c>
      <c r="M1324">
        <v>1</v>
      </c>
    </row>
    <row r="1325" spans="1:13">
      <c r="A1325" s="17" t="s">
        <v>477</v>
      </c>
      <c r="B1325" s="17" t="s">
        <v>479</v>
      </c>
      <c r="C1325" s="18"/>
      <c r="D1325" s="19">
        <v>1</v>
      </c>
      <c r="E1325" s="58"/>
      <c r="F1325" s="20"/>
      <c r="G1325" s="18"/>
      <c r="H1325" s="25"/>
      <c r="I1325" s="15">
        <v>1325</v>
      </c>
      <c r="J1325" s="15"/>
      <c r="K1325" s="16"/>
      <c r="L1325" s="59" t="s">
        <v>573</v>
      </c>
      <c r="M1325">
        <v>1</v>
      </c>
    </row>
    <row r="1326" spans="1:13">
      <c r="A1326" s="17" t="s">
        <v>477</v>
      </c>
      <c r="B1326" s="17" t="s">
        <v>478</v>
      </c>
      <c r="C1326" s="18"/>
      <c r="D1326" s="19">
        <v>1</v>
      </c>
      <c r="E1326" s="58"/>
      <c r="F1326" s="20"/>
      <c r="G1326" s="18"/>
      <c r="H1326" s="25"/>
      <c r="I1326" s="15">
        <v>1326</v>
      </c>
      <c r="J1326" s="15"/>
      <c r="K1326" s="16"/>
      <c r="L1326" s="59" t="s">
        <v>573</v>
      </c>
      <c r="M1326">
        <v>1</v>
      </c>
    </row>
    <row r="1327" spans="1:13">
      <c r="A1327" s="17" t="s">
        <v>477</v>
      </c>
      <c r="B1327" s="17" t="s">
        <v>545</v>
      </c>
      <c r="C1327" s="18"/>
      <c r="D1327" s="19">
        <v>1</v>
      </c>
      <c r="E1327" s="58"/>
      <c r="F1327" s="20"/>
      <c r="G1327" s="18"/>
      <c r="H1327" s="25"/>
      <c r="I1327" s="15">
        <v>1327</v>
      </c>
      <c r="J1327" s="15"/>
      <c r="K1327" s="16"/>
      <c r="L1327" s="59" t="s">
        <v>573</v>
      </c>
      <c r="M1327">
        <v>1</v>
      </c>
    </row>
    <row r="1328" spans="1:13">
      <c r="A1328" s="17" t="s">
        <v>476</v>
      </c>
      <c r="B1328" s="17" t="s">
        <v>468</v>
      </c>
      <c r="C1328" s="18"/>
      <c r="D1328" s="19">
        <v>10</v>
      </c>
      <c r="E1328" s="58"/>
      <c r="F1328" s="20"/>
      <c r="G1328" s="18"/>
      <c r="H1328" s="25"/>
      <c r="I1328" s="15">
        <v>1328</v>
      </c>
      <c r="J1328" s="15"/>
      <c r="K1328" s="16"/>
      <c r="L1328" s="59" t="s">
        <v>572</v>
      </c>
      <c r="M1328">
        <v>3</v>
      </c>
    </row>
    <row r="1329" spans="1:13">
      <c r="A1329" s="17" t="s">
        <v>480</v>
      </c>
      <c r="B1329" s="17" t="s">
        <v>476</v>
      </c>
      <c r="C1329" s="18"/>
      <c r="D1329" s="19">
        <v>10</v>
      </c>
      <c r="E1329" s="58"/>
      <c r="F1329" s="20"/>
      <c r="G1329" s="18"/>
      <c r="H1329" s="25"/>
      <c r="I1329" s="15">
        <v>1329</v>
      </c>
      <c r="J1329" s="15"/>
      <c r="K1329" s="16"/>
      <c r="L1329" s="59" t="s">
        <v>572</v>
      </c>
      <c r="M1329">
        <v>3</v>
      </c>
    </row>
    <row r="1330" spans="1:13">
      <c r="A1330" s="17" t="s">
        <v>174</v>
      </c>
      <c r="B1330" s="17" t="s">
        <v>476</v>
      </c>
      <c r="C1330" s="18"/>
      <c r="D1330" s="19">
        <v>1</v>
      </c>
      <c r="E1330" s="58"/>
      <c r="F1330" s="20"/>
      <c r="G1330" s="18"/>
      <c r="H1330" s="25"/>
      <c r="I1330" s="15">
        <v>1330</v>
      </c>
      <c r="J1330" s="15"/>
      <c r="K1330" s="16"/>
      <c r="L1330" s="59" t="s">
        <v>573</v>
      </c>
      <c r="M1330">
        <v>1</v>
      </c>
    </row>
    <row r="1331" spans="1:13">
      <c r="A1331" s="17" t="s">
        <v>351</v>
      </c>
      <c r="B1331" s="17" t="s">
        <v>476</v>
      </c>
      <c r="C1331" s="18"/>
      <c r="D1331" s="19">
        <v>1</v>
      </c>
      <c r="E1331" s="58"/>
      <c r="F1331" s="20"/>
      <c r="G1331" s="18"/>
      <c r="H1331" s="25"/>
      <c r="I1331" s="15">
        <v>1331</v>
      </c>
      <c r="J1331" s="15"/>
      <c r="K1331" s="16"/>
      <c r="L1331" s="59" t="s">
        <v>573</v>
      </c>
      <c r="M1331">
        <v>1</v>
      </c>
    </row>
    <row r="1332" spans="1:13">
      <c r="A1332" s="17" t="s">
        <v>356</v>
      </c>
      <c r="B1332" s="17" t="s">
        <v>476</v>
      </c>
      <c r="C1332" s="18"/>
      <c r="D1332" s="19">
        <v>1</v>
      </c>
      <c r="E1332" s="58"/>
      <c r="F1332" s="20"/>
      <c r="G1332" s="18"/>
      <c r="H1332" s="25"/>
      <c r="I1332" s="15">
        <v>1332</v>
      </c>
      <c r="J1332" s="15"/>
      <c r="K1332" s="16"/>
      <c r="L1332" s="59" t="s">
        <v>573</v>
      </c>
      <c r="M1332">
        <v>1</v>
      </c>
    </row>
    <row r="1333" spans="1:13">
      <c r="A1333" s="17" t="s">
        <v>253</v>
      </c>
      <c r="B1333" s="17" t="s">
        <v>476</v>
      </c>
      <c r="C1333" s="18"/>
      <c r="D1333" s="19">
        <v>1</v>
      </c>
      <c r="E1333" s="58"/>
      <c r="F1333" s="20"/>
      <c r="G1333" s="18"/>
      <c r="H1333" s="25"/>
      <c r="I1333" s="15">
        <v>1333</v>
      </c>
      <c r="J1333" s="15"/>
      <c r="K1333" s="16"/>
      <c r="L1333" s="59" t="s">
        <v>573</v>
      </c>
      <c r="M1333">
        <v>1</v>
      </c>
    </row>
    <row r="1334" spans="1:13">
      <c r="A1334" s="17" t="s">
        <v>352</v>
      </c>
      <c r="B1334" s="17" t="s">
        <v>476</v>
      </c>
      <c r="C1334" s="18"/>
      <c r="D1334" s="19">
        <v>1</v>
      </c>
      <c r="E1334" s="58"/>
      <c r="F1334" s="20"/>
      <c r="G1334" s="18"/>
      <c r="H1334" s="25"/>
      <c r="I1334" s="15">
        <v>1334</v>
      </c>
      <c r="J1334" s="15"/>
      <c r="K1334" s="16"/>
      <c r="L1334" s="59" t="s">
        <v>573</v>
      </c>
      <c r="M1334">
        <v>1</v>
      </c>
    </row>
    <row r="1335" spans="1:13">
      <c r="A1335" s="17" t="s">
        <v>231</v>
      </c>
      <c r="B1335" s="17" t="s">
        <v>476</v>
      </c>
      <c r="C1335" s="18"/>
      <c r="D1335" s="19">
        <v>1</v>
      </c>
      <c r="E1335" s="58"/>
      <c r="F1335" s="20"/>
      <c r="G1335" s="18"/>
      <c r="H1335" s="25"/>
      <c r="I1335" s="15">
        <v>1335</v>
      </c>
      <c r="J1335" s="15"/>
      <c r="K1335" s="16"/>
      <c r="L1335" s="59" t="s">
        <v>573</v>
      </c>
      <c r="M1335">
        <v>1</v>
      </c>
    </row>
    <row r="1336" spans="1:13">
      <c r="A1336" s="17" t="s">
        <v>357</v>
      </c>
      <c r="B1336" s="17" t="s">
        <v>476</v>
      </c>
      <c r="C1336" s="18"/>
      <c r="D1336" s="19">
        <v>1</v>
      </c>
      <c r="E1336" s="58"/>
      <c r="F1336" s="20"/>
      <c r="G1336" s="18"/>
      <c r="H1336" s="25"/>
      <c r="I1336" s="15">
        <v>1336</v>
      </c>
      <c r="J1336" s="15"/>
      <c r="K1336" s="16"/>
      <c r="L1336" s="59" t="s">
        <v>573</v>
      </c>
      <c r="M1336">
        <v>1</v>
      </c>
    </row>
    <row r="1337" spans="1:13">
      <c r="A1337" s="17" t="s">
        <v>332</v>
      </c>
      <c r="B1337" s="17" t="s">
        <v>476</v>
      </c>
      <c r="C1337" s="18"/>
      <c r="D1337" s="19">
        <v>1</v>
      </c>
      <c r="E1337" s="58"/>
      <c r="F1337" s="20"/>
      <c r="G1337" s="18"/>
      <c r="H1337" s="25"/>
      <c r="I1337" s="15">
        <v>1337</v>
      </c>
      <c r="J1337" s="15"/>
      <c r="K1337" s="16"/>
      <c r="L1337" s="59" t="s">
        <v>573</v>
      </c>
      <c r="M1337">
        <v>1</v>
      </c>
    </row>
    <row r="1338" spans="1:13">
      <c r="A1338" s="17" t="s">
        <v>373</v>
      </c>
      <c r="B1338" s="17" t="s">
        <v>476</v>
      </c>
      <c r="C1338" s="18"/>
      <c r="D1338" s="19">
        <v>1</v>
      </c>
      <c r="E1338" s="58"/>
      <c r="F1338" s="20"/>
      <c r="G1338" s="18"/>
      <c r="H1338" s="25"/>
      <c r="I1338" s="15">
        <v>1338</v>
      </c>
      <c r="J1338" s="15"/>
      <c r="K1338" s="16"/>
      <c r="L1338" s="59" t="s">
        <v>573</v>
      </c>
      <c r="M1338">
        <v>1</v>
      </c>
    </row>
    <row r="1339" spans="1:13">
      <c r="A1339" s="17" t="s">
        <v>468</v>
      </c>
      <c r="B1339" s="17" t="s">
        <v>476</v>
      </c>
      <c r="C1339" s="18"/>
      <c r="D1339" s="19">
        <v>1</v>
      </c>
      <c r="E1339" s="58"/>
      <c r="F1339" s="20"/>
      <c r="G1339" s="18"/>
      <c r="H1339" s="25"/>
      <c r="I1339" s="15">
        <v>1339</v>
      </c>
      <c r="J1339" s="15"/>
      <c r="K1339" s="16"/>
      <c r="L1339" s="59" t="s">
        <v>573</v>
      </c>
      <c r="M1339">
        <v>1</v>
      </c>
    </row>
    <row r="1340" spans="1:13">
      <c r="A1340" s="17" t="s">
        <v>476</v>
      </c>
      <c r="B1340" s="17" t="s">
        <v>357</v>
      </c>
      <c r="C1340" s="18"/>
      <c r="D1340" s="19">
        <v>1</v>
      </c>
      <c r="E1340" s="58"/>
      <c r="F1340" s="20"/>
      <c r="G1340" s="18"/>
      <c r="H1340" s="25"/>
      <c r="I1340" s="15">
        <v>1340</v>
      </c>
      <c r="J1340" s="15"/>
      <c r="K1340" s="16"/>
      <c r="L1340" s="59" t="s">
        <v>573</v>
      </c>
      <c r="M1340">
        <v>1</v>
      </c>
    </row>
    <row r="1341" spans="1:13">
      <c r="A1341" s="17" t="s">
        <v>476</v>
      </c>
      <c r="B1341" s="17" t="s">
        <v>356</v>
      </c>
      <c r="C1341" s="18"/>
      <c r="D1341" s="19">
        <v>1</v>
      </c>
      <c r="E1341" s="58"/>
      <c r="F1341" s="20"/>
      <c r="G1341" s="18"/>
      <c r="H1341" s="25"/>
      <c r="I1341" s="15">
        <v>1341</v>
      </c>
      <c r="J1341" s="15"/>
      <c r="K1341" s="16"/>
      <c r="L1341" s="59" t="s">
        <v>573</v>
      </c>
      <c r="M1341">
        <v>1</v>
      </c>
    </row>
    <row r="1342" spans="1:13">
      <c r="A1342" s="17" t="s">
        <v>476</v>
      </c>
      <c r="B1342" s="17" t="s">
        <v>231</v>
      </c>
      <c r="C1342" s="18"/>
      <c r="D1342" s="19">
        <v>1</v>
      </c>
      <c r="E1342" s="58"/>
      <c r="F1342" s="20"/>
      <c r="G1342" s="18"/>
      <c r="H1342" s="25"/>
      <c r="I1342" s="15">
        <v>1342</v>
      </c>
      <c r="J1342" s="15"/>
      <c r="K1342" s="16"/>
      <c r="L1342" s="59" t="s">
        <v>573</v>
      </c>
      <c r="M1342">
        <v>1</v>
      </c>
    </row>
    <row r="1343" spans="1:13">
      <c r="A1343" s="17" t="s">
        <v>476</v>
      </c>
      <c r="B1343" s="17" t="s">
        <v>332</v>
      </c>
      <c r="C1343" s="18"/>
      <c r="D1343" s="19">
        <v>1</v>
      </c>
      <c r="E1343" s="58"/>
      <c r="F1343" s="20"/>
      <c r="G1343" s="18"/>
      <c r="H1343" s="25"/>
      <c r="I1343" s="15">
        <v>1343</v>
      </c>
      <c r="J1343" s="15"/>
      <c r="K1343" s="16"/>
      <c r="L1343" s="59" t="s">
        <v>573</v>
      </c>
      <c r="M1343">
        <v>1</v>
      </c>
    </row>
    <row r="1344" spans="1:13">
      <c r="A1344" s="17" t="s">
        <v>476</v>
      </c>
      <c r="B1344" s="17" t="s">
        <v>353</v>
      </c>
      <c r="C1344" s="18"/>
      <c r="D1344" s="19">
        <v>1</v>
      </c>
      <c r="E1344" s="58"/>
      <c r="F1344" s="20"/>
      <c r="G1344" s="18"/>
      <c r="H1344" s="25"/>
      <c r="I1344" s="15">
        <v>1344</v>
      </c>
      <c r="J1344" s="15"/>
      <c r="K1344" s="16"/>
      <c r="L1344" s="59" t="s">
        <v>573</v>
      </c>
      <c r="M1344">
        <v>1</v>
      </c>
    </row>
    <row r="1345" spans="1:13">
      <c r="A1345" s="17" t="s">
        <v>476</v>
      </c>
      <c r="B1345" s="17" t="s">
        <v>513</v>
      </c>
      <c r="C1345" s="18"/>
      <c r="D1345" s="19">
        <v>1</v>
      </c>
      <c r="E1345" s="58"/>
      <c r="F1345" s="20"/>
      <c r="G1345" s="18"/>
      <c r="H1345" s="25"/>
      <c r="I1345" s="15">
        <v>1345</v>
      </c>
      <c r="J1345" s="15"/>
      <c r="K1345" s="16"/>
      <c r="L1345" s="59" t="s">
        <v>573</v>
      </c>
      <c r="M1345">
        <v>1</v>
      </c>
    </row>
    <row r="1346" spans="1:13">
      <c r="A1346" s="17" t="s">
        <v>476</v>
      </c>
      <c r="B1346" s="17" t="s">
        <v>486</v>
      </c>
      <c r="C1346" s="18"/>
      <c r="D1346" s="19">
        <v>1</v>
      </c>
      <c r="E1346" s="58"/>
      <c r="F1346" s="20"/>
      <c r="G1346" s="18"/>
      <c r="H1346" s="25"/>
      <c r="I1346" s="15">
        <v>1346</v>
      </c>
      <c r="J1346" s="15"/>
      <c r="K1346" s="16"/>
      <c r="L1346" s="59" t="s">
        <v>573</v>
      </c>
      <c r="M1346">
        <v>1</v>
      </c>
    </row>
    <row r="1347" spans="1:13">
      <c r="A1347" s="17" t="s">
        <v>476</v>
      </c>
      <c r="B1347" s="17" t="s">
        <v>373</v>
      </c>
      <c r="C1347" s="18"/>
      <c r="D1347" s="19">
        <v>1</v>
      </c>
      <c r="E1347" s="58"/>
      <c r="F1347" s="20"/>
      <c r="G1347" s="18"/>
      <c r="H1347" s="25"/>
      <c r="I1347" s="15">
        <v>1347</v>
      </c>
      <c r="J1347" s="15"/>
      <c r="K1347" s="16"/>
      <c r="L1347" s="59" t="s">
        <v>573</v>
      </c>
      <c r="M1347">
        <v>1</v>
      </c>
    </row>
    <row r="1348" spans="1:13">
      <c r="A1348" s="17" t="s">
        <v>476</v>
      </c>
      <c r="B1348" s="17" t="s">
        <v>351</v>
      </c>
      <c r="C1348" s="18"/>
      <c r="D1348" s="19">
        <v>1</v>
      </c>
      <c r="E1348" s="58"/>
      <c r="F1348" s="20"/>
      <c r="G1348" s="18"/>
      <c r="H1348" s="25"/>
      <c r="I1348" s="15">
        <v>1348</v>
      </c>
      <c r="J1348" s="15"/>
      <c r="K1348" s="16"/>
      <c r="L1348" s="59" t="s">
        <v>573</v>
      </c>
      <c r="M1348">
        <v>1</v>
      </c>
    </row>
    <row r="1349" spans="1:13">
      <c r="A1349" s="17" t="s">
        <v>476</v>
      </c>
      <c r="B1349" s="17" t="s">
        <v>499</v>
      </c>
      <c r="C1349" s="18"/>
      <c r="D1349" s="19">
        <v>1</v>
      </c>
      <c r="E1349" s="58"/>
      <c r="F1349" s="20"/>
      <c r="G1349" s="18"/>
      <c r="H1349" s="25"/>
      <c r="I1349" s="15">
        <v>1349</v>
      </c>
      <c r="J1349" s="15"/>
      <c r="K1349" s="16"/>
      <c r="L1349" s="59" t="s">
        <v>573</v>
      </c>
      <c r="M1349">
        <v>1</v>
      </c>
    </row>
    <row r="1350" spans="1:13">
      <c r="A1350" s="17" t="s">
        <v>476</v>
      </c>
      <c r="B1350" s="17" t="s">
        <v>541</v>
      </c>
      <c r="C1350" s="18"/>
      <c r="D1350" s="19">
        <v>1</v>
      </c>
      <c r="E1350" s="58"/>
      <c r="F1350" s="20"/>
      <c r="G1350" s="18"/>
      <c r="H1350" s="25"/>
      <c r="I1350" s="15">
        <v>1350</v>
      </c>
      <c r="J1350" s="15"/>
      <c r="K1350" s="16"/>
      <c r="L1350" s="59" t="s">
        <v>573</v>
      </c>
      <c r="M1350">
        <v>1</v>
      </c>
    </row>
    <row r="1351" spans="1:13">
      <c r="A1351" s="17" t="s">
        <v>476</v>
      </c>
      <c r="B1351" s="17" t="s">
        <v>497</v>
      </c>
      <c r="C1351" s="18"/>
      <c r="D1351" s="19">
        <v>1</v>
      </c>
      <c r="E1351" s="58"/>
      <c r="F1351" s="20"/>
      <c r="G1351" s="18"/>
      <c r="H1351" s="25"/>
      <c r="I1351" s="15">
        <v>1351</v>
      </c>
      <c r="J1351" s="15"/>
      <c r="K1351" s="16"/>
      <c r="L1351" s="59" t="s">
        <v>573</v>
      </c>
      <c r="M1351">
        <v>1</v>
      </c>
    </row>
    <row r="1352" spans="1:13">
      <c r="A1352" s="17" t="s">
        <v>476</v>
      </c>
      <c r="B1352" s="17" t="s">
        <v>531</v>
      </c>
      <c r="C1352" s="18"/>
      <c r="D1352" s="19">
        <v>1</v>
      </c>
      <c r="E1352" s="58"/>
      <c r="F1352" s="20"/>
      <c r="G1352" s="18"/>
      <c r="H1352" s="25"/>
      <c r="I1352" s="15">
        <v>1352</v>
      </c>
      <c r="J1352" s="15"/>
      <c r="K1352" s="16"/>
      <c r="L1352" s="59" t="s">
        <v>573</v>
      </c>
      <c r="M1352">
        <v>1</v>
      </c>
    </row>
    <row r="1353" spans="1:13">
      <c r="A1353" s="17" t="s">
        <v>476</v>
      </c>
      <c r="B1353" s="17" t="s">
        <v>352</v>
      </c>
      <c r="C1353" s="18"/>
      <c r="D1353" s="19">
        <v>1</v>
      </c>
      <c r="E1353" s="58"/>
      <c r="F1353" s="20"/>
      <c r="G1353" s="18"/>
      <c r="H1353" s="25"/>
      <c r="I1353" s="15">
        <v>1353</v>
      </c>
      <c r="J1353" s="15"/>
      <c r="K1353" s="16"/>
      <c r="L1353" s="59" t="s">
        <v>573</v>
      </c>
      <c r="M1353">
        <v>1</v>
      </c>
    </row>
    <row r="1354" spans="1:13">
      <c r="A1354" s="17" t="s">
        <v>388</v>
      </c>
      <c r="B1354" s="17" t="s">
        <v>408</v>
      </c>
      <c r="C1354" s="18"/>
      <c r="D1354" s="19">
        <v>1</v>
      </c>
      <c r="E1354" s="58"/>
      <c r="F1354" s="20"/>
      <c r="G1354" s="18"/>
      <c r="H1354" s="25"/>
      <c r="I1354" s="15">
        <v>1354</v>
      </c>
      <c r="J1354" s="15"/>
      <c r="K1354" s="16"/>
      <c r="L1354" s="59" t="s">
        <v>573</v>
      </c>
      <c r="M1354">
        <v>1</v>
      </c>
    </row>
    <row r="1355" spans="1:13">
      <c r="A1355" s="17" t="s">
        <v>388</v>
      </c>
      <c r="B1355" s="17" t="s">
        <v>452</v>
      </c>
      <c r="C1355" s="18"/>
      <c r="D1355" s="19">
        <v>1</v>
      </c>
      <c r="E1355" s="58"/>
      <c r="F1355" s="20"/>
      <c r="G1355" s="18"/>
      <c r="H1355" s="25"/>
      <c r="I1355" s="15">
        <v>1355</v>
      </c>
      <c r="J1355" s="15"/>
      <c r="K1355" s="16"/>
      <c r="L1355" s="59" t="s">
        <v>573</v>
      </c>
      <c r="M1355">
        <v>1</v>
      </c>
    </row>
    <row r="1356" spans="1:13">
      <c r="A1356" s="17" t="s">
        <v>388</v>
      </c>
      <c r="B1356" s="17" t="s">
        <v>466</v>
      </c>
      <c r="C1356" s="18"/>
      <c r="D1356" s="19">
        <v>1</v>
      </c>
      <c r="E1356" s="58"/>
      <c r="F1356" s="20"/>
      <c r="G1356" s="18"/>
      <c r="H1356" s="25"/>
      <c r="I1356" s="15">
        <v>1356</v>
      </c>
      <c r="J1356" s="15"/>
      <c r="K1356" s="16"/>
      <c r="L1356" s="59" t="s">
        <v>573</v>
      </c>
      <c r="M1356">
        <v>1</v>
      </c>
    </row>
    <row r="1357" spans="1:13">
      <c r="A1357" s="17" t="s">
        <v>388</v>
      </c>
      <c r="B1357" s="17" t="s">
        <v>481</v>
      </c>
      <c r="C1357" s="18"/>
      <c r="D1357" s="19">
        <v>1</v>
      </c>
      <c r="E1357" s="58"/>
      <c r="F1357" s="20"/>
      <c r="G1357" s="18"/>
      <c r="H1357" s="25"/>
      <c r="I1357" s="15">
        <v>1357</v>
      </c>
      <c r="J1357" s="15"/>
      <c r="K1357" s="16"/>
      <c r="L1357" s="59" t="s">
        <v>573</v>
      </c>
      <c r="M1357">
        <v>1</v>
      </c>
    </row>
    <row r="1358" spans="1:13">
      <c r="A1358" s="17" t="s">
        <v>466</v>
      </c>
      <c r="B1358" s="17" t="s">
        <v>388</v>
      </c>
      <c r="C1358" s="18"/>
      <c r="D1358" s="19">
        <v>1</v>
      </c>
      <c r="E1358" s="58"/>
      <c r="F1358" s="20"/>
      <c r="G1358" s="18"/>
      <c r="H1358" s="25"/>
      <c r="I1358" s="15">
        <v>1358</v>
      </c>
      <c r="J1358" s="15"/>
      <c r="K1358" s="16"/>
      <c r="L1358" s="59" t="s">
        <v>573</v>
      </c>
      <c r="M1358">
        <v>1</v>
      </c>
    </row>
    <row r="1359" spans="1:13">
      <c r="A1359" s="17" t="s">
        <v>481</v>
      </c>
      <c r="B1359" s="17" t="s">
        <v>388</v>
      </c>
      <c r="C1359" s="18"/>
      <c r="D1359" s="19">
        <v>1</v>
      </c>
      <c r="E1359" s="58"/>
      <c r="F1359" s="20"/>
      <c r="G1359" s="18"/>
      <c r="H1359" s="25"/>
      <c r="I1359" s="15">
        <v>1359</v>
      </c>
      <c r="J1359" s="15"/>
      <c r="K1359" s="16"/>
      <c r="L1359" s="59" t="s">
        <v>573</v>
      </c>
      <c r="M1359">
        <v>1</v>
      </c>
    </row>
    <row r="1360" spans="1:13">
      <c r="A1360" s="17" t="s">
        <v>481</v>
      </c>
      <c r="B1360" s="17" t="s">
        <v>494</v>
      </c>
      <c r="C1360" s="18"/>
      <c r="D1360" s="19">
        <v>10</v>
      </c>
      <c r="E1360" s="58"/>
      <c r="F1360" s="20"/>
      <c r="G1360" s="18"/>
      <c r="H1360" s="25"/>
      <c r="I1360" s="15">
        <v>1360</v>
      </c>
      <c r="J1360" s="15"/>
      <c r="K1360" s="16"/>
      <c r="L1360" s="59" t="s">
        <v>572</v>
      </c>
      <c r="M1360">
        <v>3</v>
      </c>
    </row>
    <row r="1361" spans="1:13">
      <c r="A1361" s="17" t="s">
        <v>481</v>
      </c>
      <c r="B1361" s="17" t="s">
        <v>554</v>
      </c>
      <c r="C1361" s="18"/>
      <c r="D1361" s="19">
        <v>5.5</v>
      </c>
      <c r="E1361" s="58"/>
      <c r="F1361" s="20"/>
      <c r="G1361" s="18"/>
      <c r="H1361" s="25"/>
      <c r="I1361" s="15">
        <v>1361</v>
      </c>
      <c r="J1361" s="15"/>
      <c r="K1361" s="16"/>
      <c r="L1361" s="59" t="s">
        <v>572</v>
      </c>
      <c r="M1361">
        <v>2</v>
      </c>
    </row>
    <row r="1362" spans="1:13">
      <c r="A1362" s="17" t="s">
        <v>481</v>
      </c>
      <c r="B1362" s="17" t="s">
        <v>556</v>
      </c>
      <c r="C1362" s="18"/>
      <c r="D1362" s="19">
        <v>1</v>
      </c>
      <c r="E1362" s="58"/>
      <c r="F1362" s="20"/>
      <c r="G1362" s="18"/>
      <c r="H1362" s="25"/>
      <c r="I1362" s="15">
        <v>1362</v>
      </c>
      <c r="J1362" s="15"/>
      <c r="K1362" s="16"/>
      <c r="L1362" s="59" t="s">
        <v>573</v>
      </c>
      <c r="M1362">
        <v>1</v>
      </c>
    </row>
    <row r="1363" spans="1:13">
      <c r="A1363" s="17" t="s">
        <v>482</v>
      </c>
      <c r="B1363" s="17" t="s">
        <v>349</v>
      </c>
      <c r="C1363" s="18"/>
      <c r="D1363" s="19">
        <v>10</v>
      </c>
      <c r="E1363" s="58"/>
      <c r="F1363" s="20"/>
      <c r="G1363" s="18"/>
      <c r="H1363" s="25"/>
      <c r="I1363" s="15">
        <v>1363</v>
      </c>
      <c r="J1363" s="15"/>
      <c r="K1363" s="16"/>
      <c r="L1363" s="59" t="s">
        <v>572</v>
      </c>
      <c r="M1363">
        <v>3</v>
      </c>
    </row>
    <row r="1364" spans="1:13">
      <c r="A1364" s="17" t="s">
        <v>482</v>
      </c>
      <c r="B1364" s="17" t="s">
        <v>484</v>
      </c>
      <c r="C1364" s="18"/>
      <c r="D1364" s="19">
        <v>5.5</v>
      </c>
      <c r="E1364" s="58"/>
      <c r="F1364" s="20"/>
      <c r="G1364" s="18"/>
      <c r="H1364" s="25"/>
      <c r="I1364" s="15">
        <v>1364</v>
      </c>
      <c r="J1364" s="15"/>
      <c r="K1364" s="16"/>
      <c r="L1364" s="59" t="s">
        <v>572</v>
      </c>
      <c r="M1364">
        <v>2</v>
      </c>
    </row>
    <row r="1365" spans="1:13">
      <c r="A1365" s="17" t="s">
        <v>482</v>
      </c>
      <c r="B1365" s="17" t="s">
        <v>483</v>
      </c>
      <c r="C1365" s="18"/>
      <c r="D1365" s="19">
        <v>1</v>
      </c>
      <c r="E1365" s="58"/>
      <c r="F1365" s="20"/>
      <c r="G1365" s="18"/>
      <c r="H1365" s="25"/>
      <c r="I1365" s="15">
        <v>1365</v>
      </c>
      <c r="J1365" s="15"/>
      <c r="K1365" s="16"/>
      <c r="L1365" s="59" t="s">
        <v>573</v>
      </c>
      <c r="M1365">
        <v>1</v>
      </c>
    </row>
    <row r="1366" spans="1:13">
      <c r="A1366" s="17" t="s">
        <v>483</v>
      </c>
      <c r="B1366" s="17" t="s">
        <v>482</v>
      </c>
      <c r="C1366" s="18"/>
      <c r="D1366" s="19">
        <v>1</v>
      </c>
      <c r="E1366" s="58"/>
      <c r="F1366" s="20"/>
      <c r="G1366" s="18"/>
      <c r="H1366" s="25"/>
      <c r="I1366" s="15">
        <v>1366</v>
      </c>
      <c r="J1366" s="15"/>
      <c r="K1366" s="16"/>
      <c r="L1366" s="59" t="s">
        <v>573</v>
      </c>
      <c r="M1366">
        <v>1</v>
      </c>
    </row>
    <row r="1367" spans="1:13">
      <c r="A1367" s="17" t="s">
        <v>349</v>
      </c>
      <c r="B1367" s="17" t="s">
        <v>482</v>
      </c>
      <c r="C1367" s="18"/>
      <c r="D1367" s="19">
        <v>1</v>
      </c>
      <c r="E1367" s="58"/>
      <c r="F1367" s="20"/>
      <c r="G1367" s="18"/>
      <c r="H1367" s="25"/>
      <c r="I1367" s="15">
        <v>1367</v>
      </c>
      <c r="J1367" s="15"/>
      <c r="K1367" s="16"/>
      <c r="L1367" s="59" t="s">
        <v>573</v>
      </c>
      <c r="M1367">
        <v>1</v>
      </c>
    </row>
    <row r="1368" spans="1:13">
      <c r="A1368" s="17" t="s">
        <v>484</v>
      </c>
      <c r="B1368" s="17" t="s">
        <v>482</v>
      </c>
      <c r="C1368" s="18"/>
      <c r="D1368" s="19">
        <v>1</v>
      </c>
      <c r="E1368" s="58"/>
      <c r="F1368" s="20"/>
      <c r="G1368" s="18"/>
      <c r="H1368" s="25"/>
      <c r="I1368" s="15">
        <v>1368</v>
      </c>
      <c r="J1368" s="15"/>
      <c r="K1368" s="16"/>
      <c r="L1368" s="59" t="s">
        <v>573</v>
      </c>
      <c r="M1368">
        <v>1</v>
      </c>
    </row>
    <row r="1369" spans="1:13">
      <c r="A1369" s="17" t="s">
        <v>483</v>
      </c>
      <c r="B1369" s="17" t="s">
        <v>407</v>
      </c>
      <c r="C1369" s="18"/>
      <c r="D1369" s="19">
        <v>5.5</v>
      </c>
      <c r="E1369" s="58"/>
      <c r="F1369" s="20"/>
      <c r="G1369" s="18"/>
      <c r="H1369" s="25"/>
      <c r="I1369" s="15">
        <v>1369</v>
      </c>
      <c r="J1369" s="15"/>
      <c r="K1369" s="16"/>
      <c r="L1369" s="59" t="s">
        <v>572</v>
      </c>
      <c r="M1369">
        <v>2</v>
      </c>
    </row>
    <row r="1370" spans="1:13">
      <c r="A1370" s="17" t="s">
        <v>483</v>
      </c>
      <c r="B1370" s="17" t="s">
        <v>312</v>
      </c>
      <c r="C1370" s="18"/>
      <c r="D1370" s="19">
        <v>1</v>
      </c>
      <c r="E1370" s="58"/>
      <c r="F1370" s="20"/>
      <c r="G1370" s="18"/>
      <c r="H1370" s="25"/>
      <c r="I1370" s="15">
        <v>1370</v>
      </c>
      <c r="J1370" s="15"/>
      <c r="K1370" s="16"/>
      <c r="L1370" s="59" t="s">
        <v>573</v>
      </c>
      <c r="M1370">
        <v>1</v>
      </c>
    </row>
    <row r="1371" spans="1:13">
      <c r="A1371" s="17" t="s">
        <v>483</v>
      </c>
      <c r="B1371" s="17" t="s">
        <v>282</v>
      </c>
      <c r="C1371" s="18"/>
      <c r="D1371" s="19">
        <v>1</v>
      </c>
      <c r="E1371" s="58"/>
      <c r="F1371" s="20"/>
      <c r="G1371" s="18"/>
      <c r="H1371" s="25"/>
      <c r="I1371" s="15">
        <v>1371</v>
      </c>
      <c r="J1371" s="15"/>
      <c r="K1371" s="16"/>
      <c r="L1371" s="59" t="s">
        <v>573</v>
      </c>
      <c r="M1371">
        <v>1</v>
      </c>
    </row>
    <row r="1372" spans="1:13">
      <c r="A1372" s="17" t="s">
        <v>483</v>
      </c>
      <c r="B1372" s="17" t="s">
        <v>484</v>
      </c>
      <c r="C1372" s="18"/>
      <c r="D1372" s="19">
        <v>1</v>
      </c>
      <c r="E1372" s="58"/>
      <c r="F1372" s="20"/>
      <c r="G1372" s="18"/>
      <c r="H1372" s="25"/>
      <c r="I1372" s="15">
        <v>1372</v>
      </c>
      <c r="J1372" s="15"/>
      <c r="K1372" s="16"/>
      <c r="L1372" s="59" t="s">
        <v>573</v>
      </c>
      <c r="M1372">
        <v>1</v>
      </c>
    </row>
    <row r="1373" spans="1:13">
      <c r="A1373" s="17" t="s">
        <v>483</v>
      </c>
      <c r="B1373" s="17" t="s">
        <v>533</v>
      </c>
      <c r="C1373" s="18"/>
      <c r="D1373" s="19">
        <v>1</v>
      </c>
      <c r="E1373" s="58"/>
      <c r="F1373" s="20"/>
      <c r="G1373" s="18"/>
      <c r="H1373" s="25"/>
      <c r="I1373" s="15">
        <v>1373</v>
      </c>
      <c r="J1373" s="15"/>
      <c r="K1373" s="16"/>
      <c r="L1373" s="59" t="s">
        <v>573</v>
      </c>
      <c r="M1373">
        <v>1</v>
      </c>
    </row>
    <row r="1374" spans="1:13">
      <c r="A1374" s="17" t="s">
        <v>484</v>
      </c>
      <c r="B1374" s="17" t="s">
        <v>483</v>
      </c>
      <c r="C1374" s="18"/>
      <c r="D1374" s="19">
        <v>1</v>
      </c>
      <c r="E1374" s="58"/>
      <c r="F1374" s="20"/>
      <c r="G1374" s="18"/>
      <c r="H1374" s="25"/>
      <c r="I1374" s="15">
        <v>1374</v>
      </c>
      <c r="J1374" s="15"/>
      <c r="K1374" s="16"/>
      <c r="L1374" s="59" t="s">
        <v>573</v>
      </c>
      <c r="M1374">
        <v>1</v>
      </c>
    </row>
    <row r="1375" spans="1:13">
      <c r="A1375" s="17" t="s">
        <v>312</v>
      </c>
      <c r="B1375" s="17" t="s">
        <v>407</v>
      </c>
      <c r="C1375" s="18"/>
      <c r="D1375" s="19">
        <v>5.5</v>
      </c>
      <c r="E1375" s="58"/>
      <c r="F1375" s="20"/>
      <c r="G1375" s="18"/>
      <c r="H1375" s="25"/>
      <c r="I1375" s="15">
        <v>1375</v>
      </c>
      <c r="J1375" s="15"/>
      <c r="K1375" s="16"/>
      <c r="L1375" s="59" t="s">
        <v>572</v>
      </c>
      <c r="M1375">
        <v>2</v>
      </c>
    </row>
    <row r="1376" spans="1:13">
      <c r="A1376" s="17" t="s">
        <v>485</v>
      </c>
      <c r="B1376" s="17" t="s">
        <v>407</v>
      </c>
      <c r="C1376" s="18"/>
      <c r="D1376" s="19">
        <v>5.5</v>
      </c>
      <c r="E1376" s="58"/>
      <c r="F1376" s="20"/>
      <c r="G1376" s="18"/>
      <c r="H1376" s="25"/>
      <c r="I1376" s="15">
        <v>1376</v>
      </c>
      <c r="J1376" s="15"/>
      <c r="K1376" s="16"/>
      <c r="L1376" s="59" t="s">
        <v>572</v>
      </c>
      <c r="M1376">
        <v>2</v>
      </c>
    </row>
    <row r="1377" spans="1:13">
      <c r="A1377" s="17" t="s">
        <v>363</v>
      </c>
      <c r="B1377" s="17" t="s">
        <v>407</v>
      </c>
      <c r="C1377" s="18"/>
      <c r="D1377" s="19">
        <v>5.5</v>
      </c>
      <c r="E1377" s="58"/>
      <c r="F1377" s="20"/>
      <c r="G1377" s="18"/>
      <c r="H1377" s="25"/>
      <c r="I1377" s="15">
        <v>1377</v>
      </c>
      <c r="J1377" s="15"/>
      <c r="K1377" s="16"/>
      <c r="L1377" s="59" t="s">
        <v>572</v>
      </c>
      <c r="M1377">
        <v>2</v>
      </c>
    </row>
    <row r="1378" spans="1:13">
      <c r="A1378" s="17" t="s">
        <v>407</v>
      </c>
      <c r="B1378" s="17" t="s">
        <v>376</v>
      </c>
      <c r="C1378" s="18"/>
      <c r="D1378" s="19">
        <v>1</v>
      </c>
      <c r="E1378" s="58"/>
      <c r="F1378" s="20"/>
      <c r="G1378" s="18"/>
      <c r="H1378" s="25"/>
      <c r="I1378" s="15">
        <v>1378</v>
      </c>
      <c r="J1378" s="15"/>
      <c r="K1378" s="16"/>
      <c r="L1378" s="59" t="s">
        <v>572</v>
      </c>
      <c r="M1378">
        <v>1</v>
      </c>
    </row>
    <row r="1379" spans="1:13">
      <c r="A1379" s="17" t="s">
        <v>407</v>
      </c>
      <c r="B1379" s="17" t="s">
        <v>494</v>
      </c>
      <c r="C1379" s="18"/>
      <c r="D1379" s="19">
        <v>1</v>
      </c>
      <c r="E1379" s="58"/>
      <c r="F1379" s="20"/>
      <c r="G1379" s="18"/>
      <c r="H1379" s="25"/>
      <c r="I1379" s="15">
        <v>1379</v>
      </c>
      <c r="J1379" s="15"/>
      <c r="K1379" s="16"/>
      <c r="L1379" s="59" t="s">
        <v>572</v>
      </c>
      <c r="M1379">
        <v>1</v>
      </c>
    </row>
    <row r="1380" spans="1:13">
      <c r="A1380" s="17" t="s">
        <v>288</v>
      </c>
      <c r="B1380" s="17" t="s">
        <v>407</v>
      </c>
      <c r="C1380" s="18"/>
      <c r="D1380" s="19">
        <v>1</v>
      </c>
      <c r="E1380" s="58"/>
      <c r="F1380" s="20"/>
      <c r="G1380" s="18"/>
      <c r="H1380" s="25"/>
      <c r="I1380" s="15">
        <v>1380</v>
      </c>
      <c r="J1380" s="15"/>
      <c r="K1380" s="16"/>
      <c r="L1380" s="59" t="s">
        <v>573</v>
      </c>
      <c r="M1380">
        <v>1</v>
      </c>
    </row>
    <row r="1381" spans="1:13">
      <c r="A1381" s="17" t="s">
        <v>267</v>
      </c>
      <c r="B1381" s="17" t="s">
        <v>407</v>
      </c>
      <c r="C1381" s="18"/>
      <c r="D1381" s="19">
        <v>1</v>
      </c>
      <c r="E1381" s="58"/>
      <c r="F1381" s="20"/>
      <c r="G1381" s="18"/>
      <c r="H1381" s="25"/>
      <c r="I1381" s="15">
        <v>1381</v>
      </c>
      <c r="J1381" s="15"/>
      <c r="K1381" s="16"/>
      <c r="L1381" s="59" t="s">
        <v>573</v>
      </c>
      <c r="M1381">
        <v>1</v>
      </c>
    </row>
    <row r="1382" spans="1:13">
      <c r="A1382" s="17" t="s">
        <v>407</v>
      </c>
      <c r="B1382" s="17" t="s">
        <v>531</v>
      </c>
      <c r="C1382" s="18"/>
      <c r="D1382" s="19">
        <v>1</v>
      </c>
      <c r="E1382" s="58"/>
      <c r="F1382" s="20"/>
      <c r="G1382" s="18"/>
      <c r="H1382" s="25"/>
      <c r="I1382" s="15">
        <v>1382</v>
      </c>
      <c r="J1382" s="15"/>
      <c r="K1382" s="16"/>
      <c r="L1382" s="59" t="s">
        <v>573</v>
      </c>
      <c r="M1382">
        <v>1</v>
      </c>
    </row>
    <row r="1383" spans="1:13">
      <c r="A1383" s="17" t="s">
        <v>407</v>
      </c>
      <c r="B1383" s="17" t="s">
        <v>282</v>
      </c>
      <c r="C1383" s="18"/>
      <c r="D1383" s="19">
        <v>1</v>
      </c>
      <c r="E1383" s="58"/>
      <c r="F1383" s="20"/>
      <c r="G1383" s="18"/>
      <c r="H1383" s="25"/>
      <c r="I1383" s="15">
        <v>1383</v>
      </c>
      <c r="J1383" s="15"/>
      <c r="K1383" s="16"/>
      <c r="L1383" s="59" t="s">
        <v>573</v>
      </c>
      <c r="M1383">
        <v>1</v>
      </c>
    </row>
    <row r="1384" spans="1:13">
      <c r="A1384" s="17" t="s">
        <v>407</v>
      </c>
      <c r="B1384" s="17" t="s">
        <v>533</v>
      </c>
      <c r="C1384" s="18"/>
      <c r="D1384" s="19">
        <v>1</v>
      </c>
      <c r="E1384" s="58"/>
      <c r="F1384" s="20"/>
      <c r="G1384" s="18"/>
      <c r="H1384" s="25"/>
      <c r="I1384" s="15">
        <v>1384</v>
      </c>
      <c r="J1384" s="15"/>
      <c r="K1384" s="16"/>
      <c r="L1384" s="59" t="s">
        <v>573</v>
      </c>
      <c r="M1384">
        <v>1</v>
      </c>
    </row>
    <row r="1385" spans="1:13">
      <c r="A1385" s="17" t="s">
        <v>407</v>
      </c>
      <c r="B1385" s="17" t="s">
        <v>312</v>
      </c>
      <c r="C1385" s="18"/>
      <c r="D1385" s="19">
        <v>1</v>
      </c>
      <c r="E1385" s="58"/>
      <c r="F1385" s="20"/>
      <c r="G1385" s="18"/>
      <c r="H1385" s="25"/>
      <c r="I1385" s="15">
        <v>1385</v>
      </c>
      <c r="J1385" s="15"/>
      <c r="K1385" s="16"/>
      <c r="L1385" s="59" t="s">
        <v>573</v>
      </c>
      <c r="M1385">
        <v>1</v>
      </c>
    </row>
    <row r="1386" spans="1:13">
      <c r="A1386" s="17" t="s">
        <v>407</v>
      </c>
      <c r="B1386" s="17" t="s">
        <v>290</v>
      </c>
      <c r="C1386" s="18"/>
      <c r="D1386" s="19">
        <v>1</v>
      </c>
      <c r="E1386" s="58"/>
      <c r="F1386" s="20"/>
      <c r="G1386" s="18"/>
      <c r="H1386" s="25"/>
      <c r="I1386" s="15">
        <v>1386</v>
      </c>
      <c r="J1386" s="15"/>
      <c r="K1386" s="16"/>
      <c r="L1386" s="59" t="s">
        <v>573</v>
      </c>
      <c r="M1386">
        <v>1</v>
      </c>
    </row>
    <row r="1387" spans="1:13">
      <c r="A1387" s="17" t="s">
        <v>407</v>
      </c>
      <c r="B1387" s="17" t="s">
        <v>363</v>
      </c>
      <c r="C1387" s="18"/>
      <c r="D1387" s="19">
        <v>1</v>
      </c>
      <c r="E1387" s="58"/>
      <c r="F1387" s="20"/>
      <c r="G1387" s="18"/>
      <c r="H1387" s="25"/>
      <c r="I1387" s="15">
        <v>1387</v>
      </c>
      <c r="J1387" s="15"/>
      <c r="K1387" s="16"/>
      <c r="L1387" s="59" t="s">
        <v>573</v>
      </c>
      <c r="M1387">
        <v>1</v>
      </c>
    </row>
    <row r="1388" spans="1:13">
      <c r="A1388" s="17" t="s">
        <v>407</v>
      </c>
      <c r="B1388" s="17" t="s">
        <v>267</v>
      </c>
      <c r="C1388" s="18"/>
      <c r="D1388" s="19">
        <v>1</v>
      </c>
      <c r="E1388" s="58"/>
      <c r="F1388" s="20"/>
      <c r="G1388" s="18"/>
      <c r="H1388" s="25"/>
      <c r="I1388" s="15">
        <v>1388</v>
      </c>
      <c r="J1388" s="15"/>
      <c r="K1388" s="16"/>
      <c r="L1388" s="59" t="s">
        <v>573</v>
      </c>
      <c r="M1388">
        <v>1</v>
      </c>
    </row>
    <row r="1389" spans="1:13">
      <c r="A1389" s="17" t="s">
        <v>407</v>
      </c>
      <c r="B1389" s="17" t="s">
        <v>549</v>
      </c>
      <c r="C1389" s="18"/>
      <c r="D1389" s="19">
        <v>1</v>
      </c>
      <c r="E1389" s="58"/>
      <c r="F1389" s="20"/>
      <c r="G1389" s="18"/>
      <c r="H1389" s="25"/>
      <c r="I1389" s="15">
        <v>1389</v>
      </c>
      <c r="J1389" s="15"/>
      <c r="K1389" s="16"/>
      <c r="L1389" s="59" t="s">
        <v>573</v>
      </c>
      <c r="M1389">
        <v>1</v>
      </c>
    </row>
    <row r="1390" spans="1:13">
      <c r="A1390" s="17" t="s">
        <v>407</v>
      </c>
      <c r="B1390" s="17" t="s">
        <v>529</v>
      </c>
      <c r="C1390" s="18"/>
      <c r="D1390" s="19">
        <v>1</v>
      </c>
      <c r="E1390" s="58"/>
      <c r="F1390" s="20"/>
      <c r="G1390" s="18"/>
      <c r="H1390" s="25"/>
      <c r="I1390" s="15">
        <v>1390</v>
      </c>
      <c r="J1390" s="15"/>
      <c r="K1390" s="16"/>
      <c r="L1390" s="59" t="s">
        <v>573</v>
      </c>
      <c r="M1390">
        <v>1</v>
      </c>
    </row>
    <row r="1391" spans="1:13">
      <c r="A1391" s="17" t="s">
        <v>407</v>
      </c>
      <c r="B1391" s="17" t="s">
        <v>485</v>
      </c>
      <c r="C1391" s="18"/>
      <c r="D1391" s="19">
        <v>1</v>
      </c>
      <c r="E1391" s="58"/>
      <c r="F1391" s="20"/>
      <c r="G1391" s="18"/>
      <c r="H1391" s="25"/>
      <c r="I1391" s="15">
        <v>1391</v>
      </c>
      <c r="J1391" s="15"/>
      <c r="K1391" s="16"/>
      <c r="L1391" s="59" t="s">
        <v>573</v>
      </c>
      <c r="M1391">
        <v>1</v>
      </c>
    </row>
    <row r="1392" spans="1:13">
      <c r="A1392" s="17" t="s">
        <v>407</v>
      </c>
      <c r="B1392" s="17" t="s">
        <v>447</v>
      </c>
      <c r="C1392" s="18"/>
      <c r="D1392" s="19">
        <v>1</v>
      </c>
      <c r="E1392" s="58"/>
      <c r="F1392" s="20"/>
      <c r="G1392" s="18"/>
      <c r="H1392" s="25"/>
      <c r="I1392" s="15">
        <v>1392</v>
      </c>
      <c r="J1392" s="15"/>
      <c r="K1392" s="16"/>
      <c r="L1392" s="59" t="s">
        <v>573</v>
      </c>
      <c r="M1392">
        <v>1</v>
      </c>
    </row>
    <row r="1393" spans="1:13">
      <c r="A1393" s="17" t="s">
        <v>407</v>
      </c>
      <c r="B1393" s="17" t="s">
        <v>451</v>
      </c>
      <c r="C1393" s="18"/>
      <c r="D1393" s="19">
        <v>1</v>
      </c>
      <c r="E1393" s="58"/>
      <c r="F1393" s="20"/>
      <c r="G1393" s="18"/>
      <c r="H1393" s="25"/>
      <c r="I1393" s="15">
        <v>1393</v>
      </c>
      <c r="J1393" s="15"/>
      <c r="K1393" s="16"/>
      <c r="L1393" s="59" t="s">
        <v>573</v>
      </c>
      <c r="M1393">
        <v>1</v>
      </c>
    </row>
    <row r="1394" spans="1:13">
      <c r="A1394" s="17" t="s">
        <v>407</v>
      </c>
      <c r="B1394" s="17" t="s">
        <v>288</v>
      </c>
      <c r="C1394" s="18"/>
      <c r="D1394" s="19">
        <v>1</v>
      </c>
      <c r="E1394" s="58"/>
      <c r="F1394" s="20"/>
      <c r="G1394" s="18"/>
      <c r="H1394" s="25"/>
      <c r="I1394" s="15">
        <v>1394</v>
      </c>
      <c r="J1394" s="15"/>
      <c r="K1394" s="16"/>
      <c r="L1394" s="59" t="s">
        <v>573</v>
      </c>
      <c r="M1394">
        <v>1</v>
      </c>
    </row>
    <row r="1395" spans="1:13">
      <c r="A1395" s="17" t="s">
        <v>407</v>
      </c>
      <c r="B1395" s="17" t="s">
        <v>484</v>
      </c>
      <c r="C1395" s="18"/>
      <c r="D1395" s="19">
        <v>1</v>
      </c>
      <c r="E1395" s="58"/>
      <c r="F1395" s="20"/>
      <c r="G1395" s="18"/>
      <c r="H1395" s="25"/>
      <c r="I1395" s="15">
        <v>1395</v>
      </c>
      <c r="J1395" s="15"/>
      <c r="K1395" s="16"/>
      <c r="L1395" s="59" t="s">
        <v>573</v>
      </c>
      <c r="M1395">
        <v>1</v>
      </c>
    </row>
    <row r="1396" spans="1:13">
      <c r="A1396" s="17" t="s">
        <v>407</v>
      </c>
      <c r="B1396" s="17" t="s">
        <v>332</v>
      </c>
      <c r="C1396" s="18"/>
      <c r="D1396" s="19">
        <v>1</v>
      </c>
      <c r="E1396" s="58"/>
      <c r="F1396" s="20"/>
      <c r="G1396" s="18"/>
      <c r="H1396" s="25"/>
      <c r="I1396" s="15">
        <v>1396</v>
      </c>
      <c r="J1396" s="15"/>
      <c r="K1396" s="16"/>
      <c r="L1396" s="59" t="s">
        <v>573</v>
      </c>
      <c r="M1396">
        <v>1</v>
      </c>
    </row>
    <row r="1397" spans="1:13">
      <c r="A1397" s="17" t="s">
        <v>449</v>
      </c>
      <c r="B1397" s="17" t="s">
        <v>407</v>
      </c>
      <c r="C1397" s="18"/>
      <c r="D1397" s="19">
        <v>1</v>
      </c>
      <c r="E1397" s="58"/>
      <c r="F1397" s="20"/>
      <c r="G1397" s="18"/>
      <c r="H1397" s="25"/>
      <c r="I1397" s="15">
        <v>1397</v>
      </c>
      <c r="J1397" s="15"/>
      <c r="K1397" s="16"/>
      <c r="L1397" s="59" t="s">
        <v>573</v>
      </c>
      <c r="M1397">
        <v>1</v>
      </c>
    </row>
    <row r="1398" spans="1:13">
      <c r="A1398" s="17" t="s">
        <v>484</v>
      </c>
      <c r="B1398" s="17" t="s">
        <v>407</v>
      </c>
      <c r="C1398" s="18"/>
      <c r="D1398" s="19">
        <v>1</v>
      </c>
      <c r="E1398" s="58"/>
      <c r="F1398" s="20"/>
      <c r="G1398" s="18"/>
      <c r="H1398" s="25"/>
      <c r="I1398" s="15">
        <v>1398</v>
      </c>
      <c r="J1398" s="15"/>
      <c r="K1398" s="16"/>
      <c r="L1398" s="59" t="s">
        <v>573</v>
      </c>
      <c r="M1398">
        <v>1</v>
      </c>
    </row>
    <row r="1399" spans="1:13">
      <c r="A1399" s="17" t="s">
        <v>349</v>
      </c>
      <c r="B1399" s="17" t="s">
        <v>484</v>
      </c>
      <c r="C1399" s="18"/>
      <c r="D1399" s="19">
        <v>10</v>
      </c>
      <c r="E1399" s="58"/>
      <c r="F1399" s="20"/>
      <c r="G1399" s="18"/>
      <c r="H1399" s="25"/>
      <c r="I1399" s="15">
        <v>1399</v>
      </c>
      <c r="J1399" s="15"/>
      <c r="K1399" s="16"/>
      <c r="L1399" s="59" t="s">
        <v>572</v>
      </c>
      <c r="M1399">
        <v>3</v>
      </c>
    </row>
    <row r="1400" spans="1:13">
      <c r="A1400" s="17" t="s">
        <v>486</v>
      </c>
      <c r="B1400" s="17" t="s">
        <v>349</v>
      </c>
      <c r="C1400" s="18"/>
      <c r="D1400" s="19">
        <v>1</v>
      </c>
      <c r="E1400" s="58"/>
      <c r="F1400" s="20"/>
      <c r="G1400" s="18"/>
      <c r="H1400" s="25"/>
      <c r="I1400" s="15">
        <v>1400</v>
      </c>
      <c r="J1400" s="15"/>
      <c r="K1400" s="16"/>
      <c r="L1400" s="59" t="s">
        <v>573</v>
      </c>
      <c r="M1400">
        <v>1</v>
      </c>
    </row>
    <row r="1401" spans="1:13">
      <c r="A1401" s="17" t="s">
        <v>334</v>
      </c>
      <c r="B1401" s="17" t="s">
        <v>349</v>
      </c>
      <c r="C1401" s="18"/>
      <c r="D1401" s="19">
        <v>1</v>
      </c>
      <c r="E1401" s="58"/>
      <c r="F1401" s="20"/>
      <c r="G1401" s="18"/>
      <c r="H1401" s="25"/>
      <c r="I1401" s="15">
        <v>1401</v>
      </c>
      <c r="J1401" s="15"/>
      <c r="K1401" s="16"/>
      <c r="L1401" s="59" t="s">
        <v>573</v>
      </c>
      <c r="M1401">
        <v>1</v>
      </c>
    </row>
    <row r="1402" spans="1:13">
      <c r="A1402" s="17" t="s">
        <v>231</v>
      </c>
      <c r="B1402" s="17" t="s">
        <v>349</v>
      </c>
      <c r="C1402" s="18"/>
      <c r="D1402" s="19">
        <v>1</v>
      </c>
      <c r="E1402" s="58"/>
      <c r="F1402" s="20"/>
      <c r="G1402" s="18"/>
      <c r="H1402" s="25"/>
      <c r="I1402" s="15">
        <v>1402</v>
      </c>
      <c r="J1402" s="15"/>
      <c r="K1402" s="16"/>
      <c r="L1402" s="59" t="s">
        <v>573</v>
      </c>
      <c r="M1402">
        <v>1</v>
      </c>
    </row>
    <row r="1403" spans="1:13">
      <c r="A1403" s="17" t="s">
        <v>284</v>
      </c>
      <c r="B1403" s="17" t="s">
        <v>349</v>
      </c>
      <c r="C1403" s="18"/>
      <c r="D1403" s="19">
        <v>1</v>
      </c>
      <c r="E1403" s="58"/>
      <c r="F1403" s="20"/>
      <c r="G1403" s="18"/>
      <c r="H1403" s="25"/>
      <c r="I1403" s="15">
        <v>1403</v>
      </c>
      <c r="J1403" s="15"/>
      <c r="K1403" s="16"/>
      <c r="L1403" s="59" t="s">
        <v>573</v>
      </c>
      <c r="M1403">
        <v>1</v>
      </c>
    </row>
    <row r="1404" spans="1:13">
      <c r="A1404" s="17" t="s">
        <v>349</v>
      </c>
      <c r="B1404" s="17" t="s">
        <v>352</v>
      </c>
      <c r="C1404" s="18"/>
      <c r="D1404" s="19">
        <v>1</v>
      </c>
      <c r="E1404" s="58"/>
      <c r="F1404" s="20"/>
      <c r="G1404" s="18"/>
      <c r="H1404" s="25"/>
      <c r="I1404" s="15">
        <v>1404</v>
      </c>
      <c r="J1404" s="15"/>
      <c r="K1404" s="16"/>
      <c r="L1404" s="59" t="s">
        <v>573</v>
      </c>
      <c r="M1404">
        <v>1</v>
      </c>
    </row>
    <row r="1405" spans="1:13">
      <c r="A1405" s="17" t="s">
        <v>349</v>
      </c>
      <c r="B1405" s="17" t="s">
        <v>445</v>
      </c>
      <c r="C1405" s="18"/>
      <c r="D1405" s="19">
        <v>1</v>
      </c>
      <c r="E1405" s="58"/>
      <c r="F1405" s="20"/>
      <c r="G1405" s="18"/>
      <c r="H1405" s="25"/>
      <c r="I1405" s="15">
        <v>1405</v>
      </c>
      <c r="J1405" s="15"/>
      <c r="K1405" s="16"/>
      <c r="L1405" s="59" t="s">
        <v>573</v>
      </c>
      <c r="M1405">
        <v>1</v>
      </c>
    </row>
    <row r="1406" spans="1:13">
      <c r="A1406" s="17" t="s">
        <v>349</v>
      </c>
      <c r="B1406" s="17" t="s">
        <v>231</v>
      </c>
      <c r="C1406" s="18"/>
      <c r="D1406" s="19">
        <v>1</v>
      </c>
      <c r="E1406" s="58"/>
      <c r="F1406" s="20"/>
      <c r="G1406" s="18"/>
      <c r="H1406" s="25"/>
      <c r="I1406" s="15">
        <v>1406</v>
      </c>
      <c r="J1406" s="15"/>
      <c r="K1406" s="16"/>
      <c r="L1406" s="59" t="s">
        <v>573</v>
      </c>
      <c r="M1406">
        <v>1</v>
      </c>
    </row>
    <row r="1407" spans="1:13">
      <c r="A1407" s="17" t="s">
        <v>349</v>
      </c>
      <c r="B1407" s="17" t="s">
        <v>554</v>
      </c>
      <c r="C1407" s="18"/>
      <c r="D1407" s="19">
        <v>1</v>
      </c>
      <c r="E1407" s="58"/>
      <c r="F1407" s="20"/>
      <c r="G1407" s="18"/>
      <c r="H1407" s="25"/>
      <c r="I1407" s="15">
        <v>1407</v>
      </c>
      <c r="J1407" s="15"/>
      <c r="K1407" s="16"/>
      <c r="L1407" s="59" t="s">
        <v>573</v>
      </c>
      <c r="M1407">
        <v>1</v>
      </c>
    </row>
    <row r="1408" spans="1:13">
      <c r="A1408" s="17" t="s">
        <v>349</v>
      </c>
      <c r="B1408" s="17" t="s">
        <v>314</v>
      </c>
      <c r="C1408" s="18"/>
      <c r="D1408" s="19">
        <v>1</v>
      </c>
      <c r="E1408" s="58"/>
      <c r="F1408" s="20"/>
      <c r="G1408" s="18"/>
      <c r="H1408" s="25"/>
      <c r="I1408" s="15">
        <v>1408</v>
      </c>
      <c r="J1408" s="15"/>
      <c r="K1408" s="16"/>
      <c r="L1408" s="59" t="s">
        <v>573</v>
      </c>
      <c r="M1408">
        <v>1</v>
      </c>
    </row>
    <row r="1409" spans="1:13">
      <c r="A1409" s="17" t="s">
        <v>349</v>
      </c>
      <c r="B1409" s="17" t="s">
        <v>516</v>
      </c>
      <c r="C1409" s="18"/>
      <c r="D1409" s="19">
        <v>1</v>
      </c>
      <c r="E1409" s="58"/>
      <c r="F1409" s="20"/>
      <c r="G1409" s="18"/>
      <c r="H1409" s="25"/>
      <c r="I1409" s="15">
        <v>1409</v>
      </c>
      <c r="J1409" s="15"/>
      <c r="K1409" s="16"/>
      <c r="L1409" s="59" t="s">
        <v>573</v>
      </c>
      <c r="M1409">
        <v>1</v>
      </c>
    </row>
    <row r="1410" spans="1:13">
      <c r="A1410" s="17" t="s">
        <v>349</v>
      </c>
      <c r="B1410" s="17" t="s">
        <v>550</v>
      </c>
      <c r="C1410" s="18"/>
      <c r="D1410" s="19">
        <v>1</v>
      </c>
      <c r="E1410" s="58"/>
      <c r="F1410" s="20"/>
      <c r="G1410" s="18"/>
      <c r="H1410" s="25"/>
      <c r="I1410" s="15">
        <v>1410</v>
      </c>
      <c r="J1410" s="15"/>
      <c r="K1410" s="16"/>
      <c r="L1410" s="59" t="s">
        <v>573</v>
      </c>
      <c r="M1410">
        <v>1</v>
      </c>
    </row>
    <row r="1411" spans="1:13">
      <c r="A1411" s="17" t="s">
        <v>349</v>
      </c>
      <c r="B1411" s="17" t="s">
        <v>353</v>
      </c>
      <c r="C1411" s="18"/>
      <c r="D1411" s="19">
        <v>1</v>
      </c>
      <c r="E1411" s="58"/>
      <c r="F1411" s="20"/>
      <c r="G1411" s="18"/>
      <c r="H1411" s="25"/>
      <c r="I1411" s="15">
        <v>1411</v>
      </c>
      <c r="J1411" s="15"/>
      <c r="K1411" s="16"/>
      <c r="L1411" s="59" t="s">
        <v>573</v>
      </c>
      <c r="M1411">
        <v>1</v>
      </c>
    </row>
    <row r="1412" spans="1:13">
      <c r="A1412" s="17" t="s">
        <v>349</v>
      </c>
      <c r="B1412" s="17" t="s">
        <v>468</v>
      </c>
      <c r="C1412" s="18"/>
      <c r="D1412" s="19">
        <v>1</v>
      </c>
      <c r="E1412" s="58"/>
      <c r="F1412" s="20"/>
      <c r="G1412" s="18"/>
      <c r="H1412" s="25"/>
      <c r="I1412" s="15">
        <v>1412</v>
      </c>
      <c r="J1412" s="15"/>
      <c r="K1412" s="16"/>
      <c r="L1412" s="59" t="s">
        <v>573</v>
      </c>
      <c r="M1412">
        <v>1</v>
      </c>
    </row>
    <row r="1413" spans="1:13">
      <c r="A1413" s="17" t="s">
        <v>349</v>
      </c>
      <c r="B1413" s="17" t="s">
        <v>486</v>
      </c>
      <c r="C1413" s="18"/>
      <c r="D1413" s="19">
        <v>1</v>
      </c>
      <c r="E1413" s="58"/>
      <c r="F1413" s="20"/>
      <c r="G1413" s="18"/>
      <c r="H1413" s="25"/>
      <c r="I1413" s="15">
        <v>1413</v>
      </c>
      <c r="J1413" s="15"/>
      <c r="K1413" s="16"/>
      <c r="L1413" s="59" t="s">
        <v>573</v>
      </c>
      <c r="M1413">
        <v>1</v>
      </c>
    </row>
    <row r="1414" spans="1:13">
      <c r="A1414" s="17" t="s">
        <v>349</v>
      </c>
      <c r="B1414" s="17" t="s">
        <v>498</v>
      </c>
      <c r="C1414" s="18"/>
      <c r="D1414" s="19">
        <v>1</v>
      </c>
      <c r="E1414" s="58"/>
      <c r="F1414" s="20"/>
      <c r="G1414" s="18"/>
      <c r="H1414" s="25"/>
      <c r="I1414" s="15">
        <v>1414</v>
      </c>
      <c r="J1414" s="15"/>
      <c r="K1414" s="16"/>
      <c r="L1414" s="59" t="s">
        <v>573</v>
      </c>
      <c r="M1414">
        <v>1</v>
      </c>
    </row>
    <row r="1415" spans="1:13">
      <c r="A1415" s="17" t="s">
        <v>349</v>
      </c>
      <c r="B1415" s="17" t="s">
        <v>359</v>
      </c>
      <c r="C1415" s="18"/>
      <c r="D1415" s="19">
        <v>1</v>
      </c>
      <c r="E1415" s="58"/>
      <c r="F1415" s="20"/>
      <c r="G1415" s="18"/>
      <c r="H1415" s="25"/>
      <c r="I1415" s="15">
        <v>1415</v>
      </c>
      <c r="J1415" s="15"/>
      <c r="K1415" s="16"/>
      <c r="L1415" s="59" t="s">
        <v>573</v>
      </c>
      <c r="M1415">
        <v>1</v>
      </c>
    </row>
    <row r="1416" spans="1:13">
      <c r="A1416" s="17" t="s">
        <v>484</v>
      </c>
      <c r="B1416" s="17" t="s">
        <v>349</v>
      </c>
      <c r="C1416" s="18"/>
      <c r="D1416" s="19">
        <v>1</v>
      </c>
      <c r="E1416" s="58"/>
      <c r="F1416" s="20"/>
      <c r="G1416" s="18"/>
      <c r="H1416" s="25"/>
      <c r="I1416" s="15">
        <v>1416</v>
      </c>
      <c r="J1416" s="15"/>
      <c r="K1416" s="16"/>
      <c r="L1416" s="59" t="s">
        <v>573</v>
      </c>
      <c r="M1416">
        <v>1</v>
      </c>
    </row>
    <row r="1417" spans="1:13">
      <c r="A1417" s="17" t="s">
        <v>487</v>
      </c>
      <c r="B1417" s="17" t="s">
        <v>386</v>
      </c>
      <c r="C1417" s="18"/>
      <c r="D1417" s="19">
        <v>5.5</v>
      </c>
      <c r="E1417" s="58"/>
      <c r="F1417" s="20"/>
      <c r="G1417" s="18"/>
      <c r="H1417" s="25"/>
      <c r="I1417" s="15">
        <v>1417</v>
      </c>
      <c r="J1417" s="15"/>
      <c r="K1417" s="16"/>
      <c r="L1417" s="59" t="s">
        <v>572</v>
      </c>
      <c r="M1417">
        <v>2</v>
      </c>
    </row>
    <row r="1418" spans="1:13">
      <c r="A1418" s="17" t="s">
        <v>487</v>
      </c>
      <c r="B1418" s="17" t="s">
        <v>531</v>
      </c>
      <c r="C1418" s="18"/>
      <c r="D1418" s="19">
        <v>1</v>
      </c>
      <c r="E1418" s="58"/>
      <c r="F1418" s="20"/>
      <c r="G1418" s="18"/>
      <c r="H1418" s="25"/>
      <c r="I1418" s="15">
        <v>1418</v>
      </c>
      <c r="J1418" s="15"/>
      <c r="K1418" s="16"/>
      <c r="L1418" s="59" t="s">
        <v>573</v>
      </c>
      <c r="M1418">
        <v>1</v>
      </c>
    </row>
    <row r="1419" spans="1:13">
      <c r="A1419" s="17" t="s">
        <v>487</v>
      </c>
      <c r="B1419" s="17" t="s">
        <v>549</v>
      </c>
      <c r="C1419" s="18"/>
      <c r="D1419" s="19">
        <v>1</v>
      </c>
      <c r="E1419" s="58"/>
      <c r="F1419" s="20"/>
      <c r="G1419" s="18"/>
      <c r="H1419" s="25"/>
      <c r="I1419" s="15">
        <v>1419</v>
      </c>
      <c r="J1419" s="15"/>
      <c r="K1419" s="16"/>
      <c r="L1419" s="59" t="s">
        <v>573</v>
      </c>
      <c r="M1419">
        <v>1</v>
      </c>
    </row>
    <row r="1420" spans="1:13">
      <c r="A1420" s="17" t="s">
        <v>488</v>
      </c>
      <c r="B1420" s="17" t="s">
        <v>497</v>
      </c>
      <c r="C1420" s="18"/>
      <c r="D1420" s="19">
        <v>1</v>
      </c>
      <c r="E1420" s="58"/>
      <c r="F1420" s="20"/>
      <c r="G1420" s="18"/>
      <c r="H1420" s="25"/>
      <c r="I1420" s="15">
        <v>1420</v>
      </c>
      <c r="J1420" s="15"/>
      <c r="K1420" s="16"/>
      <c r="L1420" s="59" t="s">
        <v>573</v>
      </c>
      <c r="M1420">
        <v>1</v>
      </c>
    </row>
    <row r="1421" spans="1:13">
      <c r="A1421" s="17" t="s">
        <v>489</v>
      </c>
      <c r="B1421" s="17" t="s">
        <v>490</v>
      </c>
      <c r="C1421" s="18"/>
      <c r="D1421" s="19">
        <v>5.5</v>
      </c>
      <c r="E1421" s="58"/>
      <c r="F1421" s="20"/>
      <c r="G1421" s="18"/>
      <c r="H1421" s="25"/>
      <c r="I1421" s="15">
        <v>1421</v>
      </c>
      <c r="J1421" s="15"/>
      <c r="K1421" s="16"/>
      <c r="L1421" s="59" t="s">
        <v>572</v>
      </c>
      <c r="M1421">
        <v>2</v>
      </c>
    </row>
    <row r="1422" spans="1:13">
      <c r="A1422" s="17" t="s">
        <v>490</v>
      </c>
      <c r="B1422" s="17" t="s">
        <v>491</v>
      </c>
      <c r="C1422" s="18"/>
      <c r="D1422" s="19">
        <v>1</v>
      </c>
      <c r="E1422" s="58"/>
      <c r="F1422" s="20"/>
      <c r="G1422" s="18"/>
      <c r="H1422" s="25"/>
      <c r="I1422" s="15">
        <v>1422</v>
      </c>
      <c r="J1422" s="15"/>
      <c r="K1422" s="16"/>
      <c r="L1422" s="59" t="s">
        <v>573</v>
      </c>
      <c r="M1422">
        <v>1</v>
      </c>
    </row>
    <row r="1423" spans="1:13">
      <c r="A1423" s="17" t="s">
        <v>490</v>
      </c>
      <c r="B1423" s="17" t="s">
        <v>489</v>
      </c>
      <c r="C1423" s="18"/>
      <c r="D1423" s="19">
        <v>1</v>
      </c>
      <c r="E1423" s="58"/>
      <c r="F1423" s="20"/>
      <c r="G1423" s="18"/>
      <c r="H1423" s="25"/>
      <c r="I1423" s="15">
        <v>1423</v>
      </c>
      <c r="J1423" s="15"/>
      <c r="K1423" s="16"/>
      <c r="L1423" s="59" t="s">
        <v>573</v>
      </c>
      <c r="M1423">
        <v>1</v>
      </c>
    </row>
    <row r="1424" spans="1:13">
      <c r="A1424" s="17" t="s">
        <v>490</v>
      </c>
      <c r="B1424" s="17" t="s">
        <v>507</v>
      </c>
      <c r="C1424" s="18"/>
      <c r="D1424" s="19">
        <v>1</v>
      </c>
      <c r="E1424" s="58"/>
      <c r="F1424" s="20"/>
      <c r="G1424" s="18"/>
      <c r="H1424" s="25"/>
      <c r="I1424" s="15">
        <v>1424</v>
      </c>
      <c r="J1424" s="15"/>
      <c r="K1424" s="16"/>
      <c r="L1424" s="59" t="s">
        <v>573</v>
      </c>
      <c r="M1424">
        <v>1</v>
      </c>
    </row>
    <row r="1425" spans="1:13">
      <c r="A1425" s="17" t="s">
        <v>491</v>
      </c>
      <c r="B1425" s="17" t="s">
        <v>490</v>
      </c>
      <c r="C1425" s="18"/>
      <c r="D1425" s="19">
        <v>1</v>
      </c>
      <c r="E1425" s="58"/>
      <c r="F1425" s="20"/>
      <c r="G1425" s="18"/>
      <c r="H1425" s="25"/>
      <c r="I1425" s="15">
        <v>1425</v>
      </c>
      <c r="J1425" s="15"/>
      <c r="K1425" s="16"/>
      <c r="L1425" s="59" t="s">
        <v>573</v>
      </c>
      <c r="M1425">
        <v>1</v>
      </c>
    </row>
    <row r="1426" spans="1:13">
      <c r="A1426" s="17" t="s">
        <v>288</v>
      </c>
      <c r="B1426" s="17" t="s">
        <v>267</v>
      </c>
      <c r="C1426" s="18"/>
      <c r="D1426" s="19">
        <v>5.5</v>
      </c>
      <c r="E1426" s="58"/>
      <c r="F1426" s="20"/>
      <c r="G1426" s="18"/>
      <c r="H1426" s="25"/>
      <c r="I1426" s="15">
        <v>1426</v>
      </c>
      <c r="J1426" s="15"/>
      <c r="K1426" s="16"/>
      <c r="L1426" s="59" t="s">
        <v>572</v>
      </c>
      <c r="M1426">
        <v>2</v>
      </c>
    </row>
    <row r="1427" spans="1:13">
      <c r="A1427" s="17" t="s">
        <v>174</v>
      </c>
      <c r="B1427" s="17" t="s">
        <v>288</v>
      </c>
      <c r="C1427" s="18"/>
      <c r="D1427" s="19">
        <v>1</v>
      </c>
      <c r="E1427" s="58"/>
      <c r="F1427" s="20"/>
      <c r="G1427" s="18"/>
      <c r="H1427" s="25"/>
      <c r="I1427" s="15">
        <v>1427</v>
      </c>
      <c r="J1427" s="15"/>
      <c r="K1427" s="16"/>
      <c r="L1427" s="59" t="s">
        <v>573</v>
      </c>
      <c r="M1427">
        <v>1</v>
      </c>
    </row>
    <row r="1428" spans="1:13">
      <c r="A1428" s="17" t="s">
        <v>310</v>
      </c>
      <c r="B1428" s="17" t="s">
        <v>288</v>
      </c>
      <c r="C1428" s="18"/>
      <c r="D1428" s="19">
        <v>1</v>
      </c>
      <c r="E1428" s="58"/>
      <c r="F1428" s="20"/>
      <c r="G1428" s="18"/>
      <c r="H1428" s="25"/>
      <c r="I1428" s="15">
        <v>1428</v>
      </c>
      <c r="J1428" s="15"/>
      <c r="K1428" s="16"/>
      <c r="L1428" s="59" t="s">
        <v>573</v>
      </c>
      <c r="M1428">
        <v>1</v>
      </c>
    </row>
    <row r="1429" spans="1:13">
      <c r="A1429" s="17" t="s">
        <v>492</v>
      </c>
      <c r="B1429" s="17" t="s">
        <v>288</v>
      </c>
      <c r="C1429" s="18"/>
      <c r="D1429" s="19">
        <v>1</v>
      </c>
      <c r="E1429" s="58"/>
      <c r="F1429" s="20"/>
      <c r="G1429" s="18"/>
      <c r="H1429" s="25"/>
      <c r="I1429" s="15">
        <v>1429</v>
      </c>
      <c r="J1429" s="15"/>
      <c r="K1429" s="16"/>
      <c r="L1429" s="59" t="s">
        <v>573</v>
      </c>
      <c r="M1429">
        <v>1</v>
      </c>
    </row>
    <row r="1430" spans="1:13">
      <c r="A1430" s="17" t="s">
        <v>312</v>
      </c>
      <c r="B1430" s="17" t="s">
        <v>288</v>
      </c>
      <c r="C1430" s="18"/>
      <c r="D1430" s="19">
        <v>1</v>
      </c>
      <c r="E1430" s="58"/>
      <c r="F1430" s="20"/>
      <c r="G1430" s="18"/>
      <c r="H1430" s="25"/>
      <c r="I1430" s="15">
        <v>1430</v>
      </c>
      <c r="J1430" s="15"/>
      <c r="K1430" s="16"/>
      <c r="L1430" s="59" t="s">
        <v>573</v>
      </c>
      <c r="M1430">
        <v>1</v>
      </c>
    </row>
    <row r="1431" spans="1:13">
      <c r="A1431" s="17" t="s">
        <v>288</v>
      </c>
      <c r="B1431" s="17" t="s">
        <v>290</v>
      </c>
      <c r="C1431" s="18"/>
      <c r="D1431" s="19">
        <v>1</v>
      </c>
      <c r="E1431" s="58"/>
      <c r="F1431" s="20"/>
      <c r="G1431" s="18"/>
      <c r="H1431" s="25"/>
      <c r="I1431" s="15">
        <v>1431</v>
      </c>
      <c r="J1431" s="15"/>
      <c r="K1431" s="16"/>
      <c r="L1431" s="59" t="s">
        <v>573</v>
      </c>
      <c r="M1431">
        <v>1</v>
      </c>
    </row>
    <row r="1432" spans="1:13">
      <c r="A1432" s="17" t="s">
        <v>288</v>
      </c>
      <c r="B1432" s="17" t="s">
        <v>533</v>
      </c>
      <c r="C1432" s="18"/>
      <c r="D1432" s="19">
        <v>1</v>
      </c>
      <c r="E1432" s="58"/>
      <c r="F1432" s="20"/>
      <c r="G1432" s="18"/>
      <c r="H1432" s="25"/>
      <c r="I1432" s="15">
        <v>1432</v>
      </c>
      <c r="J1432" s="15"/>
      <c r="K1432" s="16"/>
      <c r="L1432" s="59" t="s">
        <v>573</v>
      </c>
      <c r="M1432">
        <v>1</v>
      </c>
    </row>
    <row r="1433" spans="1:13">
      <c r="A1433" s="17" t="s">
        <v>288</v>
      </c>
      <c r="B1433" s="17" t="s">
        <v>312</v>
      </c>
      <c r="C1433" s="18"/>
      <c r="D1433" s="19">
        <v>1</v>
      </c>
      <c r="E1433" s="58"/>
      <c r="F1433" s="20"/>
      <c r="G1433" s="18"/>
      <c r="H1433" s="25"/>
      <c r="I1433" s="15">
        <v>1433</v>
      </c>
      <c r="J1433" s="15"/>
      <c r="K1433" s="16"/>
      <c r="L1433" s="59" t="s">
        <v>573</v>
      </c>
      <c r="M1433">
        <v>1</v>
      </c>
    </row>
    <row r="1434" spans="1:13">
      <c r="A1434" s="17" t="s">
        <v>288</v>
      </c>
      <c r="B1434" s="17" t="s">
        <v>447</v>
      </c>
      <c r="C1434" s="18"/>
      <c r="D1434" s="19">
        <v>1</v>
      </c>
      <c r="E1434" s="58"/>
      <c r="F1434" s="20"/>
      <c r="G1434" s="18"/>
      <c r="H1434" s="25"/>
      <c r="I1434" s="15">
        <v>1434</v>
      </c>
      <c r="J1434" s="15"/>
      <c r="K1434" s="16"/>
      <c r="L1434" s="59" t="s">
        <v>573</v>
      </c>
      <c r="M1434">
        <v>1</v>
      </c>
    </row>
    <row r="1435" spans="1:13">
      <c r="A1435" s="17" t="s">
        <v>288</v>
      </c>
      <c r="B1435" s="17" t="s">
        <v>310</v>
      </c>
      <c r="C1435" s="18"/>
      <c r="D1435" s="19">
        <v>1</v>
      </c>
      <c r="E1435" s="58"/>
      <c r="F1435" s="20"/>
      <c r="G1435" s="18"/>
      <c r="H1435" s="25"/>
      <c r="I1435" s="15">
        <v>1435</v>
      </c>
      <c r="J1435" s="15"/>
      <c r="K1435" s="16"/>
      <c r="L1435" s="59" t="s">
        <v>573</v>
      </c>
      <c r="M1435">
        <v>1</v>
      </c>
    </row>
    <row r="1436" spans="1:13">
      <c r="A1436" s="17" t="s">
        <v>288</v>
      </c>
      <c r="B1436" s="17" t="s">
        <v>531</v>
      </c>
      <c r="C1436" s="18"/>
      <c r="D1436" s="19">
        <v>1</v>
      </c>
      <c r="E1436" s="58"/>
      <c r="F1436" s="20"/>
      <c r="G1436" s="18"/>
      <c r="H1436" s="25"/>
      <c r="I1436" s="15">
        <v>1436</v>
      </c>
      <c r="J1436" s="15"/>
      <c r="K1436" s="16"/>
      <c r="L1436" s="59" t="s">
        <v>573</v>
      </c>
      <c r="M1436">
        <v>1</v>
      </c>
    </row>
    <row r="1437" spans="1:13">
      <c r="A1437" s="17" t="s">
        <v>288</v>
      </c>
      <c r="B1437" s="17" t="s">
        <v>363</v>
      </c>
      <c r="C1437" s="18"/>
      <c r="D1437" s="19">
        <v>1</v>
      </c>
      <c r="E1437" s="58"/>
      <c r="F1437" s="20"/>
      <c r="G1437" s="18"/>
      <c r="H1437" s="25"/>
      <c r="I1437" s="15">
        <v>1437</v>
      </c>
      <c r="J1437" s="15"/>
      <c r="K1437" s="16"/>
      <c r="L1437" s="59" t="s">
        <v>573</v>
      </c>
      <c r="M1437">
        <v>1</v>
      </c>
    </row>
    <row r="1438" spans="1:13">
      <c r="A1438" s="17" t="s">
        <v>288</v>
      </c>
      <c r="B1438" s="17" t="s">
        <v>492</v>
      </c>
      <c r="C1438" s="18"/>
      <c r="D1438" s="19">
        <v>1</v>
      </c>
      <c r="E1438" s="58"/>
      <c r="F1438" s="20"/>
      <c r="G1438" s="18"/>
      <c r="H1438" s="25"/>
      <c r="I1438" s="15">
        <v>1438</v>
      </c>
      <c r="J1438" s="15"/>
      <c r="K1438" s="16"/>
      <c r="L1438" s="59" t="s">
        <v>573</v>
      </c>
      <c r="M1438">
        <v>1</v>
      </c>
    </row>
    <row r="1439" spans="1:13">
      <c r="A1439" s="17" t="s">
        <v>288</v>
      </c>
      <c r="B1439" s="17" t="s">
        <v>309</v>
      </c>
      <c r="C1439" s="18"/>
      <c r="D1439" s="19">
        <v>1</v>
      </c>
      <c r="E1439" s="58"/>
      <c r="F1439" s="20"/>
      <c r="G1439" s="18"/>
      <c r="H1439" s="25"/>
      <c r="I1439" s="15">
        <v>1439</v>
      </c>
      <c r="J1439" s="15"/>
      <c r="K1439" s="16"/>
      <c r="L1439" s="59" t="s">
        <v>573</v>
      </c>
      <c r="M1439">
        <v>1</v>
      </c>
    </row>
    <row r="1440" spans="1:13">
      <c r="A1440" s="17" t="s">
        <v>288</v>
      </c>
      <c r="B1440" s="17" t="s">
        <v>174</v>
      </c>
      <c r="C1440" s="18"/>
      <c r="D1440" s="19">
        <v>1</v>
      </c>
      <c r="E1440" s="58"/>
      <c r="F1440" s="20"/>
      <c r="G1440" s="18"/>
      <c r="H1440" s="25"/>
      <c r="I1440" s="15">
        <v>1440</v>
      </c>
      <c r="J1440" s="15"/>
      <c r="K1440" s="16"/>
      <c r="L1440" s="59" t="s">
        <v>573</v>
      </c>
      <c r="M1440">
        <v>1</v>
      </c>
    </row>
    <row r="1441" spans="1:13">
      <c r="A1441" s="17" t="s">
        <v>447</v>
      </c>
      <c r="B1441" s="17" t="s">
        <v>288</v>
      </c>
      <c r="C1441" s="18"/>
      <c r="D1441" s="19">
        <v>1</v>
      </c>
      <c r="E1441" s="58"/>
      <c r="F1441" s="20"/>
      <c r="G1441" s="18"/>
      <c r="H1441" s="25"/>
      <c r="I1441" s="15">
        <v>1441</v>
      </c>
      <c r="J1441" s="15"/>
      <c r="K1441" s="16"/>
      <c r="L1441" s="59" t="s">
        <v>573</v>
      </c>
      <c r="M1441">
        <v>1</v>
      </c>
    </row>
    <row r="1442" spans="1:13">
      <c r="A1442" s="17" t="s">
        <v>267</v>
      </c>
      <c r="B1442" s="17" t="s">
        <v>288</v>
      </c>
      <c r="C1442" s="18"/>
      <c r="D1442" s="19">
        <v>1</v>
      </c>
      <c r="E1442" s="58"/>
      <c r="F1442" s="20"/>
      <c r="G1442" s="18"/>
      <c r="H1442" s="25"/>
      <c r="I1442" s="15">
        <v>1442</v>
      </c>
      <c r="J1442" s="15"/>
      <c r="K1442" s="16"/>
      <c r="L1442" s="59" t="s">
        <v>573</v>
      </c>
      <c r="M1442">
        <v>1</v>
      </c>
    </row>
    <row r="1443" spans="1:13">
      <c r="A1443" s="17" t="s">
        <v>290</v>
      </c>
      <c r="B1443" s="17" t="s">
        <v>288</v>
      </c>
      <c r="C1443" s="18"/>
      <c r="D1443" s="19">
        <v>1</v>
      </c>
      <c r="E1443" s="58"/>
      <c r="F1443" s="20"/>
      <c r="G1443" s="18"/>
      <c r="H1443" s="25"/>
      <c r="I1443" s="15">
        <v>1443</v>
      </c>
      <c r="J1443" s="15"/>
      <c r="K1443" s="16"/>
      <c r="L1443" s="59" t="s">
        <v>573</v>
      </c>
      <c r="M1443">
        <v>1</v>
      </c>
    </row>
    <row r="1444" spans="1:13">
      <c r="A1444" s="17" t="s">
        <v>363</v>
      </c>
      <c r="B1444" s="17" t="s">
        <v>288</v>
      </c>
      <c r="C1444" s="18"/>
      <c r="D1444" s="19">
        <v>1</v>
      </c>
      <c r="E1444" s="58"/>
      <c r="F1444" s="20"/>
      <c r="G1444" s="18"/>
      <c r="H1444" s="25"/>
      <c r="I1444" s="15">
        <v>1444</v>
      </c>
      <c r="J1444" s="15"/>
      <c r="K1444" s="16"/>
      <c r="L1444" s="59" t="s">
        <v>573</v>
      </c>
      <c r="M1444">
        <v>1</v>
      </c>
    </row>
    <row r="1445" spans="1:13">
      <c r="A1445" s="17" t="s">
        <v>493</v>
      </c>
      <c r="B1445" s="17" t="s">
        <v>288</v>
      </c>
      <c r="C1445" s="18"/>
      <c r="D1445" s="19">
        <v>1</v>
      </c>
      <c r="E1445" s="58"/>
      <c r="F1445" s="20"/>
      <c r="G1445" s="18"/>
      <c r="H1445" s="25"/>
      <c r="I1445" s="15">
        <v>1445</v>
      </c>
      <c r="J1445" s="15"/>
      <c r="K1445" s="16"/>
      <c r="L1445" s="59" t="s">
        <v>573</v>
      </c>
      <c r="M1445">
        <v>1</v>
      </c>
    </row>
    <row r="1446" spans="1:13">
      <c r="A1446" s="17" t="s">
        <v>332</v>
      </c>
      <c r="B1446" s="17" t="s">
        <v>449</v>
      </c>
      <c r="C1446" s="18"/>
      <c r="D1446" s="19">
        <v>1</v>
      </c>
      <c r="E1446" s="58"/>
      <c r="F1446" s="20"/>
      <c r="G1446" s="18"/>
      <c r="H1446" s="25"/>
      <c r="I1446" s="15">
        <v>1446</v>
      </c>
      <c r="J1446" s="15"/>
      <c r="K1446" s="16"/>
      <c r="L1446" s="59" t="s">
        <v>573</v>
      </c>
      <c r="M1446">
        <v>1</v>
      </c>
    </row>
    <row r="1447" spans="1:13">
      <c r="A1447" s="17" t="s">
        <v>363</v>
      </c>
      <c r="B1447" s="17" t="s">
        <v>449</v>
      </c>
      <c r="C1447" s="18"/>
      <c r="D1447" s="19">
        <v>1</v>
      </c>
      <c r="E1447" s="58"/>
      <c r="F1447" s="20"/>
      <c r="G1447" s="18"/>
      <c r="H1447" s="25"/>
      <c r="I1447" s="15">
        <v>1447</v>
      </c>
      <c r="J1447" s="15"/>
      <c r="K1447" s="16"/>
      <c r="L1447" s="59" t="s">
        <v>573</v>
      </c>
      <c r="M1447">
        <v>1</v>
      </c>
    </row>
    <row r="1448" spans="1:13">
      <c r="A1448" s="17" t="s">
        <v>449</v>
      </c>
      <c r="B1448" s="17" t="s">
        <v>332</v>
      </c>
      <c r="C1448" s="18"/>
      <c r="D1448" s="19">
        <v>1</v>
      </c>
      <c r="E1448" s="58"/>
      <c r="F1448" s="20"/>
      <c r="G1448" s="18"/>
      <c r="H1448" s="25"/>
      <c r="I1448" s="15">
        <v>1448</v>
      </c>
      <c r="J1448" s="15"/>
      <c r="K1448" s="16"/>
      <c r="L1448" s="59" t="s">
        <v>573</v>
      </c>
      <c r="M1448">
        <v>1</v>
      </c>
    </row>
    <row r="1449" spans="1:13">
      <c r="A1449" s="17" t="s">
        <v>449</v>
      </c>
      <c r="B1449" s="17" t="s">
        <v>531</v>
      </c>
      <c r="C1449" s="18"/>
      <c r="D1449" s="19">
        <v>1</v>
      </c>
      <c r="E1449" s="58"/>
      <c r="F1449" s="20"/>
      <c r="G1449" s="18"/>
      <c r="H1449" s="25"/>
      <c r="I1449" s="15">
        <v>1449</v>
      </c>
      <c r="J1449" s="15"/>
      <c r="K1449" s="16"/>
      <c r="L1449" s="59" t="s">
        <v>573</v>
      </c>
      <c r="M1449">
        <v>1</v>
      </c>
    </row>
    <row r="1450" spans="1:13">
      <c r="A1450" s="17" t="s">
        <v>449</v>
      </c>
      <c r="B1450" s="17" t="s">
        <v>533</v>
      </c>
      <c r="C1450" s="18"/>
      <c r="D1450" s="19">
        <v>1</v>
      </c>
      <c r="E1450" s="58"/>
      <c r="F1450" s="20"/>
      <c r="G1450" s="18"/>
      <c r="H1450" s="25"/>
      <c r="I1450" s="15">
        <v>1450</v>
      </c>
      <c r="J1450" s="15"/>
      <c r="K1450" s="16"/>
      <c r="L1450" s="59" t="s">
        <v>573</v>
      </c>
      <c r="M1450">
        <v>1</v>
      </c>
    </row>
    <row r="1451" spans="1:13">
      <c r="A1451" s="17" t="s">
        <v>449</v>
      </c>
      <c r="B1451" s="17" t="s">
        <v>282</v>
      </c>
      <c r="C1451" s="18"/>
      <c r="D1451" s="19">
        <v>1</v>
      </c>
      <c r="E1451" s="58"/>
      <c r="F1451" s="20"/>
      <c r="G1451" s="18"/>
      <c r="H1451" s="25"/>
      <c r="I1451" s="15">
        <v>1451</v>
      </c>
      <c r="J1451" s="15"/>
      <c r="K1451" s="16"/>
      <c r="L1451" s="59" t="s">
        <v>573</v>
      </c>
      <c r="M1451">
        <v>1</v>
      </c>
    </row>
    <row r="1452" spans="1:13">
      <c r="A1452" s="17" t="s">
        <v>449</v>
      </c>
      <c r="B1452" s="17" t="s">
        <v>254</v>
      </c>
      <c r="C1452" s="18"/>
      <c r="D1452" s="19">
        <v>1</v>
      </c>
      <c r="E1452" s="58"/>
      <c r="F1452" s="20"/>
      <c r="G1452" s="18"/>
      <c r="H1452" s="25"/>
      <c r="I1452" s="15">
        <v>1452</v>
      </c>
      <c r="J1452" s="15"/>
      <c r="K1452" s="16"/>
      <c r="L1452" s="59" t="s">
        <v>573</v>
      </c>
      <c r="M1452">
        <v>1</v>
      </c>
    </row>
    <row r="1453" spans="1:13">
      <c r="A1453" s="17" t="s">
        <v>449</v>
      </c>
      <c r="B1453" s="17" t="s">
        <v>252</v>
      </c>
      <c r="C1453" s="18"/>
      <c r="D1453" s="19">
        <v>1</v>
      </c>
      <c r="E1453" s="58"/>
      <c r="F1453" s="20"/>
      <c r="G1453" s="18"/>
      <c r="H1453" s="25"/>
      <c r="I1453" s="15">
        <v>1453</v>
      </c>
      <c r="J1453" s="15"/>
      <c r="K1453" s="16"/>
      <c r="L1453" s="59" t="s">
        <v>573</v>
      </c>
      <c r="M1453">
        <v>1</v>
      </c>
    </row>
    <row r="1454" spans="1:13">
      <c r="A1454" s="17" t="s">
        <v>449</v>
      </c>
      <c r="B1454" s="17" t="s">
        <v>363</v>
      </c>
      <c r="C1454" s="18"/>
      <c r="D1454" s="19">
        <v>1</v>
      </c>
      <c r="E1454" s="58"/>
      <c r="F1454" s="20"/>
      <c r="G1454" s="18"/>
      <c r="H1454" s="25"/>
      <c r="I1454" s="15">
        <v>1454</v>
      </c>
      <c r="J1454" s="15"/>
      <c r="K1454" s="16"/>
      <c r="L1454" s="59" t="s">
        <v>573</v>
      </c>
      <c r="M1454">
        <v>1</v>
      </c>
    </row>
    <row r="1455" spans="1:13">
      <c r="A1455" s="17" t="s">
        <v>449</v>
      </c>
      <c r="B1455" s="17" t="s">
        <v>512</v>
      </c>
      <c r="C1455" s="18"/>
      <c r="D1455" s="19">
        <v>1</v>
      </c>
      <c r="E1455" s="58"/>
      <c r="F1455" s="20"/>
      <c r="G1455" s="18"/>
      <c r="H1455" s="25"/>
      <c r="I1455" s="15">
        <v>1455</v>
      </c>
      <c r="J1455" s="15"/>
      <c r="K1455" s="16"/>
      <c r="L1455" s="59" t="s">
        <v>573</v>
      </c>
      <c r="M1455">
        <v>1</v>
      </c>
    </row>
    <row r="1456" spans="1:13">
      <c r="A1456" s="17" t="s">
        <v>493</v>
      </c>
      <c r="B1456" s="17" t="s">
        <v>449</v>
      </c>
      <c r="C1456" s="18"/>
      <c r="D1456" s="19">
        <v>1</v>
      </c>
      <c r="E1456" s="58"/>
      <c r="F1456" s="20"/>
      <c r="G1456" s="18"/>
      <c r="H1456" s="25"/>
      <c r="I1456" s="15">
        <v>1456</v>
      </c>
      <c r="J1456" s="15"/>
      <c r="K1456" s="16"/>
      <c r="L1456" s="59" t="s">
        <v>573</v>
      </c>
      <c r="M1456">
        <v>1</v>
      </c>
    </row>
    <row r="1457" spans="1:13">
      <c r="A1457" s="17" t="s">
        <v>493</v>
      </c>
      <c r="B1457" s="17" t="s">
        <v>512</v>
      </c>
      <c r="C1457" s="18"/>
      <c r="D1457" s="19">
        <v>5.5</v>
      </c>
      <c r="E1457" s="58"/>
      <c r="F1457" s="20"/>
      <c r="G1457" s="18"/>
      <c r="H1457" s="25"/>
      <c r="I1457" s="15">
        <v>1457</v>
      </c>
      <c r="J1457" s="15"/>
      <c r="K1457" s="16"/>
      <c r="L1457" s="59" t="s">
        <v>572</v>
      </c>
      <c r="M1457">
        <v>2</v>
      </c>
    </row>
    <row r="1458" spans="1:13">
      <c r="A1458" s="17" t="s">
        <v>493</v>
      </c>
      <c r="B1458" s="17" t="s">
        <v>531</v>
      </c>
      <c r="C1458" s="18"/>
      <c r="D1458" s="19">
        <v>1</v>
      </c>
      <c r="E1458" s="58"/>
      <c r="F1458" s="20"/>
      <c r="G1458" s="18"/>
      <c r="H1458" s="25"/>
      <c r="I1458" s="15">
        <v>1458</v>
      </c>
      <c r="J1458" s="15"/>
      <c r="K1458" s="16"/>
      <c r="L1458" s="59" t="s">
        <v>573</v>
      </c>
      <c r="M1458">
        <v>1</v>
      </c>
    </row>
    <row r="1459" spans="1:13">
      <c r="A1459" s="17" t="s">
        <v>493</v>
      </c>
      <c r="B1459" s="17" t="s">
        <v>256</v>
      </c>
      <c r="C1459" s="18"/>
      <c r="D1459" s="19">
        <v>1</v>
      </c>
      <c r="E1459" s="58"/>
      <c r="F1459" s="20"/>
      <c r="G1459" s="18"/>
      <c r="H1459" s="25"/>
      <c r="I1459" s="15">
        <v>1459</v>
      </c>
      <c r="J1459" s="15"/>
      <c r="K1459" s="16"/>
      <c r="L1459" s="59" t="s">
        <v>573</v>
      </c>
      <c r="M1459">
        <v>1</v>
      </c>
    </row>
    <row r="1460" spans="1:13">
      <c r="A1460" s="17" t="s">
        <v>493</v>
      </c>
      <c r="B1460" s="17" t="s">
        <v>312</v>
      </c>
      <c r="C1460" s="18"/>
      <c r="D1460" s="19">
        <v>1</v>
      </c>
      <c r="E1460" s="58"/>
      <c r="F1460" s="20"/>
      <c r="G1460" s="18"/>
      <c r="H1460" s="25"/>
      <c r="I1460" s="15">
        <v>1460</v>
      </c>
      <c r="J1460" s="15"/>
      <c r="K1460" s="16"/>
      <c r="L1460" s="59" t="s">
        <v>573</v>
      </c>
      <c r="M1460">
        <v>1</v>
      </c>
    </row>
    <row r="1461" spans="1:13">
      <c r="A1461" s="17" t="s">
        <v>493</v>
      </c>
      <c r="B1461" s="17" t="s">
        <v>533</v>
      </c>
      <c r="C1461" s="18"/>
      <c r="D1461" s="19">
        <v>1</v>
      </c>
      <c r="E1461" s="58"/>
      <c r="F1461" s="20"/>
      <c r="G1461" s="18"/>
      <c r="H1461" s="25"/>
      <c r="I1461" s="15">
        <v>1461</v>
      </c>
      <c r="J1461" s="15"/>
      <c r="K1461" s="16"/>
      <c r="L1461" s="59" t="s">
        <v>573</v>
      </c>
      <c r="M1461">
        <v>1</v>
      </c>
    </row>
    <row r="1462" spans="1:13">
      <c r="A1462" s="17" t="s">
        <v>493</v>
      </c>
      <c r="B1462" s="17" t="s">
        <v>447</v>
      </c>
      <c r="C1462" s="18"/>
      <c r="D1462" s="19">
        <v>1</v>
      </c>
      <c r="E1462" s="58"/>
      <c r="F1462" s="20"/>
      <c r="G1462" s="18"/>
      <c r="H1462" s="25"/>
      <c r="I1462" s="15">
        <v>1462</v>
      </c>
      <c r="J1462" s="15"/>
      <c r="K1462" s="16"/>
      <c r="L1462" s="59" t="s">
        <v>573</v>
      </c>
      <c r="M1462">
        <v>1</v>
      </c>
    </row>
    <row r="1463" spans="1:13">
      <c r="A1463" s="17" t="s">
        <v>493</v>
      </c>
      <c r="B1463" s="17" t="s">
        <v>529</v>
      </c>
      <c r="C1463" s="18"/>
      <c r="D1463" s="19">
        <v>1</v>
      </c>
      <c r="E1463" s="58"/>
      <c r="F1463" s="20"/>
      <c r="G1463" s="18"/>
      <c r="H1463" s="25"/>
      <c r="I1463" s="15">
        <v>1463</v>
      </c>
      <c r="J1463" s="15"/>
      <c r="K1463" s="16"/>
      <c r="L1463" s="59" t="s">
        <v>573</v>
      </c>
      <c r="M1463">
        <v>1</v>
      </c>
    </row>
    <row r="1464" spans="1:13">
      <c r="A1464" s="17" t="s">
        <v>493</v>
      </c>
      <c r="B1464" s="17" t="s">
        <v>282</v>
      </c>
      <c r="C1464" s="18"/>
      <c r="D1464" s="19">
        <v>1</v>
      </c>
      <c r="E1464" s="58"/>
      <c r="F1464" s="20"/>
      <c r="G1464" s="18"/>
      <c r="H1464" s="25"/>
      <c r="I1464" s="15">
        <v>1464</v>
      </c>
      <c r="J1464" s="15"/>
      <c r="K1464" s="16"/>
      <c r="L1464" s="59" t="s">
        <v>573</v>
      </c>
      <c r="M1464">
        <v>1</v>
      </c>
    </row>
    <row r="1465" spans="1:13">
      <c r="A1465" s="17" t="s">
        <v>493</v>
      </c>
      <c r="B1465" s="17" t="s">
        <v>513</v>
      </c>
      <c r="C1465" s="18"/>
      <c r="D1465" s="19">
        <v>1</v>
      </c>
      <c r="E1465" s="58"/>
      <c r="F1465" s="20"/>
      <c r="G1465" s="18"/>
      <c r="H1465" s="25"/>
      <c r="I1465" s="15">
        <v>1465</v>
      </c>
      <c r="J1465" s="15"/>
      <c r="K1465" s="16"/>
      <c r="L1465" s="59" t="s">
        <v>573</v>
      </c>
      <c r="M1465">
        <v>1</v>
      </c>
    </row>
    <row r="1466" spans="1:13">
      <c r="A1466" s="17" t="s">
        <v>493</v>
      </c>
      <c r="B1466" s="17" t="s">
        <v>290</v>
      </c>
      <c r="C1466" s="18"/>
      <c r="D1466" s="19">
        <v>1</v>
      </c>
      <c r="E1466" s="58"/>
      <c r="F1466" s="20"/>
      <c r="G1466" s="18"/>
      <c r="H1466" s="25"/>
      <c r="I1466" s="15">
        <v>1466</v>
      </c>
      <c r="J1466" s="15"/>
      <c r="K1466" s="16"/>
      <c r="L1466" s="59" t="s">
        <v>573</v>
      </c>
      <c r="M1466">
        <v>1</v>
      </c>
    </row>
    <row r="1467" spans="1:13">
      <c r="A1467" s="17" t="s">
        <v>493</v>
      </c>
      <c r="B1467" s="17" t="s">
        <v>252</v>
      </c>
      <c r="C1467" s="18"/>
      <c r="D1467" s="19">
        <v>1</v>
      </c>
      <c r="E1467" s="58"/>
      <c r="F1467" s="20"/>
      <c r="G1467" s="18"/>
      <c r="H1467" s="25"/>
      <c r="I1467" s="15">
        <v>1467</v>
      </c>
      <c r="J1467" s="15"/>
      <c r="K1467" s="16"/>
      <c r="L1467" s="59" t="s">
        <v>573</v>
      </c>
      <c r="M1467">
        <v>1</v>
      </c>
    </row>
    <row r="1468" spans="1:13">
      <c r="A1468" s="17" t="s">
        <v>325</v>
      </c>
      <c r="B1468" s="17" t="s">
        <v>332</v>
      </c>
      <c r="C1468" s="18"/>
      <c r="D1468" s="19">
        <v>5.5</v>
      </c>
      <c r="E1468" s="58"/>
      <c r="F1468" s="20"/>
      <c r="G1468" s="18"/>
      <c r="H1468" s="25"/>
      <c r="I1468" s="15">
        <v>1468</v>
      </c>
      <c r="J1468" s="15"/>
      <c r="K1468" s="16"/>
      <c r="L1468" s="59" t="s">
        <v>572</v>
      </c>
      <c r="M1468">
        <v>2</v>
      </c>
    </row>
    <row r="1469" spans="1:13">
      <c r="A1469" s="17" t="s">
        <v>325</v>
      </c>
      <c r="B1469" s="17" t="s">
        <v>526</v>
      </c>
      <c r="C1469" s="18"/>
      <c r="D1469" s="19">
        <v>1</v>
      </c>
      <c r="E1469" s="58"/>
      <c r="F1469" s="20"/>
      <c r="G1469" s="18"/>
      <c r="H1469" s="25"/>
      <c r="I1469" s="15">
        <v>1469</v>
      </c>
      <c r="J1469" s="15"/>
      <c r="K1469" s="16"/>
      <c r="L1469" s="59" t="s">
        <v>573</v>
      </c>
      <c r="M1469">
        <v>1</v>
      </c>
    </row>
    <row r="1470" spans="1:13">
      <c r="A1470" s="17" t="s">
        <v>325</v>
      </c>
      <c r="B1470" s="17" t="s">
        <v>327</v>
      </c>
      <c r="C1470" s="18"/>
      <c r="D1470" s="19">
        <v>1</v>
      </c>
      <c r="E1470" s="58"/>
      <c r="F1470" s="20"/>
      <c r="G1470" s="18"/>
      <c r="H1470" s="25"/>
      <c r="I1470" s="15">
        <v>1470</v>
      </c>
      <c r="J1470" s="15"/>
      <c r="K1470" s="16"/>
      <c r="L1470" s="59" t="s">
        <v>573</v>
      </c>
      <c r="M1470">
        <v>1</v>
      </c>
    </row>
    <row r="1471" spans="1:13">
      <c r="A1471" s="17" t="s">
        <v>325</v>
      </c>
      <c r="B1471" s="17" t="s">
        <v>494</v>
      </c>
      <c r="C1471" s="18"/>
      <c r="D1471" s="19">
        <v>1</v>
      </c>
      <c r="E1471" s="58"/>
      <c r="F1471" s="20"/>
      <c r="G1471" s="18"/>
      <c r="H1471" s="25"/>
      <c r="I1471" s="15">
        <v>1471</v>
      </c>
      <c r="J1471" s="15"/>
      <c r="K1471" s="16"/>
      <c r="L1471" s="59" t="s">
        <v>573</v>
      </c>
      <c r="M1471">
        <v>1</v>
      </c>
    </row>
    <row r="1472" spans="1:13">
      <c r="A1472" s="17" t="s">
        <v>494</v>
      </c>
      <c r="B1472" s="17" t="s">
        <v>325</v>
      </c>
      <c r="C1472" s="18"/>
      <c r="D1472" s="19">
        <v>1</v>
      </c>
      <c r="E1472" s="58"/>
      <c r="F1472" s="20"/>
      <c r="G1472" s="18"/>
      <c r="H1472" s="25"/>
      <c r="I1472" s="15">
        <v>1472</v>
      </c>
      <c r="J1472" s="15"/>
      <c r="K1472" s="16"/>
      <c r="L1472" s="59" t="s">
        <v>573</v>
      </c>
      <c r="M1472">
        <v>1</v>
      </c>
    </row>
    <row r="1473" spans="1:13">
      <c r="A1473" s="17" t="s">
        <v>495</v>
      </c>
      <c r="B1473" s="17" t="s">
        <v>468</v>
      </c>
      <c r="C1473" s="18"/>
      <c r="D1473" s="19">
        <v>1</v>
      </c>
      <c r="E1473" s="58"/>
      <c r="F1473" s="20"/>
      <c r="G1473" s="18"/>
      <c r="H1473" s="25"/>
      <c r="I1473" s="15">
        <v>1473</v>
      </c>
      <c r="J1473" s="15"/>
      <c r="K1473" s="16"/>
      <c r="L1473" s="59" t="s">
        <v>573</v>
      </c>
      <c r="M1473">
        <v>1</v>
      </c>
    </row>
    <row r="1474" spans="1:13">
      <c r="A1474" s="17" t="s">
        <v>495</v>
      </c>
      <c r="B1474" s="17" t="s">
        <v>496</v>
      </c>
      <c r="C1474" s="18"/>
      <c r="D1474" s="19">
        <v>1</v>
      </c>
      <c r="E1474" s="58"/>
      <c r="F1474" s="20"/>
      <c r="G1474" s="18"/>
      <c r="H1474" s="25"/>
      <c r="I1474" s="15">
        <v>1474</v>
      </c>
      <c r="J1474" s="15"/>
      <c r="K1474" s="16"/>
      <c r="L1474" s="59" t="s">
        <v>573</v>
      </c>
      <c r="M1474">
        <v>1</v>
      </c>
    </row>
    <row r="1475" spans="1:13">
      <c r="A1475" s="17" t="s">
        <v>495</v>
      </c>
      <c r="B1475" s="17" t="s">
        <v>252</v>
      </c>
      <c r="C1475" s="18"/>
      <c r="D1475" s="19">
        <v>1</v>
      </c>
      <c r="E1475" s="58"/>
      <c r="F1475" s="20"/>
      <c r="G1475" s="18"/>
      <c r="H1475" s="25"/>
      <c r="I1475" s="15">
        <v>1475</v>
      </c>
      <c r="J1475" s="15"/>
      <c r="K1475" s="16"/>
      <c r="L1475" s="59" t="s">
        <v>573</v>
      </c>
      <c r="M1475">
        <v>1</v>
      </c>
    </row>
    <row r="1476" spans="1:13">
      <c r="A1476" s="17" t="s">
        <v>495</v>
      </c>
      <c r="B1476" s="17" t="s">
        <v>204</v>
      </c>
      <c r="C1476" s="18"/>
      <c r="D1476" s="19">
        <v>1</v>
      </c>
      <c r="E1476" s="58"/>
      <c r="F1476" s="20"/>
      <c r="G1476" s="18"/>
      <c r="H1476" s="25"/>
      <c r="I1476" s="15">
        <v>1476</v>
      </c>
      <c r="J1476" s="15"/>
      <c r="K1476" s="16"/>
      <c r="L1476" s="59" t="s">
        <v>573</v>
      </c>
      <c r="M1476">
        <v>1</v>
      </c>
    </row>
    <row r="1477" spans="1:13">
      <c r="A1477" s="17" t="s">
        <v>495</v>
      </c>
      <c r="B1477" s="17" t="s">
        <v>332</v>
      </c>
      <c r="C1477" s="18"/>
      <c r="D1477" s="19">
        <v>1</v>
      </c>
      <c r="E1477" s="58"/>
      <c r="F1477" s="20"/>
      <c r="G1477" s="18"/>
      <c r="H1477" s="25"/>
      <c r="I1477" s="15">
        <v>1477</v>
      </c>
      <c r="J1477" s="15"/>
      <c r="K1477" s="16"/>
      <c r="L1477" s="59" t="s">
        <v>573</v>
      </c>
      <c r="M1477">
        <v>1</v>
      </c>
    </row>
    <row r="1478" spans="1:13">
      <c r="A1478" s="17" t="s">
        <v>495</v>
      </c>
      <c r="B1478" s="17" t="s">
        <v>499</v>
      </c>
      <c r="C1478" s="18"/>
      <c r="D1478" s="19">
        <v>1</v>
      </c>
      <c r="E1478" s="58"/>
      <c r="F1478" s="20"/>
      <c r="G1478" s="18"/>
      <c r="H1478" s="25"/>
      <c r="I1478" s="15">
        <v>1478</v>
      </c>
      <c r="J1478" s="15"/>
      <c r="K1478" s="16"/>
      <c r="L1478" s="59" t="s">
        <v>573</v>
      </c>
      <c r="M1478">
        <v>1</v>
      </c>
    </row>
    <row r="1479" spans="1:13">
      <c r="A1479" s="17" t="s">
        <v>495</v>
      </c>
      <c r="B1479" s="17" t="s">
        <v>359</v>
      </c>
      <c r="C1479" s="18"/>
      <c r="D1479" s="19">
        <v>1</v>
      </c>
      <c r="E1479" s="58"/>
      <c r="F1479" s="20"/>
      <c r="G1479" s="18"/>
      <c r="H1479" s="25"/>
      <c r="I1479" s="15">
        <v>1479</v>
      </c>
      <c r="J1479" s="15"/>
      <c r="K1479" s="16"/>
      <c r="L1479" s="59" t="s">
        <v>573</v>
      </c>
      <c r="M1479">
        <v>1</v>
      </c>
    </row>
    <row r="1480" spans="1:13">
      <c r="A1480" s="17" t="s">
        <v>496</v>
      </c>
      <c r="B1480" s="17" t="s">
        <v>495</v>
      </c>
      <c r="C1480" s="18"/>
      <c r="D1480" s="19">
        <v>1</v>
      </c>
      <c r="E1480" s="58"/>
      <c r="F1480" s="20"/>
      <c r="G1480" s="18"/>
      <c r="H1480" s="25"/>
      <c r="I1480" s="15">
        <v>1480</v>
      </c>
      <c r="J1480" s="15"/>
      <c r="K1480" s="16"/>
      <c r="L1480" s="59" t="s">
        <v>573</v>
      </c>
      <c r="M1480">
        <v>1</v>
      </c>
    </row>
    <row r="1481" spans="1:13">
      <c r="A1481" s="17" t="s">
        <v>174</v>
      </c>
      <c r="B1481" s="17" t="s">
        <v>436</v>
      </c>
      <c r="C1481" s="18"/>
      <c r="D1481" s="19">
        <v>1</v>
      </c>
      <c r="E1481" s="58"/>
      <c r="F1481" s="20"/>
      <c r="G1481" s="18"/>
      <c r="H1481" s="25"/>
      <c r="I1481" s="15">
        <v>1481</v>
      </c>
      <c r="J1481" s="15"/>
      <c r="K1481" s="16"/>
      <c r="L1481" s="59" t="s">
        <v>573</v>
      </c>
      <c r="M1481">
        <v>1</v>
      </c>
    </row>
    <row r="1482" spans="1:13">
      <c r="A1482" s="17" t="s">
        <v>436</v>
      </c>
      <c r="B1482" s="17" t="s">
        <v>468</v>
      </c>
      <c r="C1482" s="18"/>
      <c r="D1482" s="19">
        <v>1</v>
      </c>
      <c r="E1482" s="58"/>
      <c r="F1482" s="20"/>
      <c r="G1482" s="18"/>
      <c r="H1482" s="25"/>
      <c r="I1482" s="15">
        <v>1482</v>
      </c>
      <c r="J1482" s="15"/>
      <c r="K1482" s="16"/>
      <c r="L1482" s="59" t="s">
        <v>573</v>
      </c>
      <c r="M1482">
        <v>1</v>
      </c>
    </row>
    <row r="1483" spans="1:13">
      <c r="A1483" s="17" t="s">
        <v>436</v>
      </c>
      <c r="B1483" s="17" t="s">
        <v>497</v>
      </c>
      <c r="C1483" s="18"/>
      <c r="D1483" s="19">
        <v>1</v>
      </c>
      <c r="E1483" s="58"/>
      <c r="F1483" s="20"/>
      <c r="G1483" s="18"/>
      <c r="H1483" s="25"/>
      <c r="I1483" s="15">
        <v>1483</v>
      </c>
      <c r="J1483" s="15"/>
      <c r="K1483" s="16"/>
      <c r="L1483" s="59" t="s">
        <v>573</v>
      </c>
      <c r="M1483">
        <v>1</v>
      </c>
    </row>
    <row r="1484" spans="1:13">
      <c r="A1484" s="17" t="s">
        <v>436</v>
      </c>
      <c r="B1484" s="17" t="s">
        <v>314</v>
      </c>
      <c r="C1484" s="18"/>
      <c r="D1484" s="19">
        <v>1</v>
      </c>
      <c r="E1484" s="58"/>
      <c r="F1484" s="20"/>
      <c r="G1484" s="18"/>
      <c r="H1484" s="25"/>
      <c r="I1484" s="15">
        <v>1484</v>
      </c>
      <c r="J1484" s="15"/>
      <c r="K1484" s="16"/>
      <c r="L1484" s="59" t="s">
        <v>573</v>
      </c>
      <c r="M1484">
        <v>1</v>
      </c>
    </row>
    <row r="1485" spans="1:13">
      <c r="A1485" s="17" t="s">
        <v>436</v>
      </c>
      <c r="B1485" s="17" t="s">
        <v>544</v>
      </c>
      <c r="C1485" s="18"/>
      <c r="D1485" s="19">
        <v>1</v>
      </c>
      <c r="E1485" s="58"/>
      <c r="F1485" s="20"/>
      <c r="G1485" s="18"/>
      <c r="H1485" s="25"/>
      <c r="I1485" s="15">
        <v>1485</v>
      </c>
      <c r="J1485" s="15"/>
      <c r="K1485" s="16"/>
      <c r="L1485" s="59" t="s">
        <v>573</v>
      </c>
      <c r="M1485">
        <v>1</v>
      </c>
    </row>
    <row r="1486" spans="1:13">
      <c r="A1486" s="17" t="s">
        <v>436</v>
      </c>
      <c r="B1486" s="17" t="s">
        <v>252</v>
      </c>
      <c r="C1486" s="18"/>
      <c r="D1486" s="19">
        <v>1</v>
      </c>
      <c r="E1486" s="58"/>
      <c r="F1486" s="20"/>
      <c r="G1486" s="18"/>
      <c r="H1486" s="25"/>
      <c r="I1486" s="15">
        <v>1486</v>
      </c>
      <c r="J1486" s="15"/>
      <c r="K1486" s="16"/>
      <c r="L1486" s="59" t="s">
        <v>573</v>
      </c>
      <c r="M1486">
        <v>1</v>
      </c>
    </row>
    <row r="1487" spans="1:13">
      <c r="A1487" s="17" t="s">
        <v>436</v>
      </c>
      <c r="B1487" s="17" t="s">
        <v>496</v>
      </c>
      <c r="C1487" s="18"/>
      <c r="D1487" s="19">
        <v>1</v>
      </c>
      <c r="E1487" s="58"/>
      <c r="F1487" s="20"/>
      <c r="G1487" s="18"/>
      <c r="H1487" s="25"/>
      <c r="I1487" s="15">
        <v>1487</v>
      </c>
      <c r="J1487" s="15"/>
      <c r="K1487" s="16"/>
      <c r="L1487" s="59" t="s">
        <v>573</v>
      </c>
      <c r="M1487">
        <v>1</v>
      </c>
    </row>
    <row r="1488" spans="1:13">
      <c r="A1488" s="17" t="s">
        <v>436</v>
      </c>
      <c r="B1488" s="17" t="s">
        <v>369</v>
      </c>
      <c r="C1488" s="18"/>
      <c r="D1488" s="19">
        <v>1</v>
      </c>
      <c r="E1488" s="58"/>
      <c r="F1488" s="20"/>
      <c r="G1488" s="18"/>
      <c r="H1488" s="25"/>
      <c r="I1488" s="15">
        <v>1488</v>
      </c>
      <c r="J1488" s="15"/>
      <c r="K1488" s="16"/>
      <c r="L1488" s="59" t="s">
        <v>573</v>
      </c>
      <c r="M1488">
        <v>1</v>
      </c>
    </row>
    <row r="1489" spans="1:13">
      <c r="A1489" s="17" t="s">
        <v>436</v>
      </c>
      <c r="B1489" s="17" t="s">
        <v>513</v>
      </c>
      <c r="C1489" s="18"/>
      <c r="D1489" s="19">
        <v>1</v>
      </c>
      <c r="E1489" s="58"/>
      <c r="F1489" s="20"/>
      <c r="G1489" s="18"/>
      <c r="H1489" s="25"/>
      <c r="I1489" s="15">
        <v>1489</v>
      </c>
      <c r="J1489" s="15"/>
      <c r="K1489" s="16"/>
      <c r="L1489" s="59" t="s">
        <v>573</v>
      </c>
      <c r="M1489">
        <v>1</v>
      </c>
    </row>
    <row r="1490" spans="1:13">
      <c r="A1490" s="17" t="s">
        <v>436</v>
      </c>
      <c r="B1490" s="17" t="s">
        <v>357</v>
      </c>
      <c r="C1490" s="18"/>
      <c r="D1490" s="19">
        <v>1</v>
      </c>
      <c r="E1490" s="58"/>
      <c r="F1490" s="20"/>
      <c r="G1490" s="18"/>
      <c r="H1490" s="25"/>
      <c r="I1490" s="15">
        <v>1490</v>
      </c>
      <c r="J1490" s="15"/>
      <c r="K1490" s="16"/>
      <c r="L1490" s="59" t="s">
        <v>573</v>
      </c>
      <c r="M1490">
        <v>1</v>
      </c>
    </row>
    <row r="1491" spans="1:13">
      <c r="A1491" s="17" t="s">
        <v>436</v>
      </c>
      <c r="B1491" s="17" t="s">
        <v>231</v>
      </c>
      <c r="C1491" s="18"/>
      <c r="D1491" s="19">
        <v>1</v>
      </c>
      <c r="E1491" s="58"/>
      <c r="F1491" s="20"/>
      <c r="G1491" s="18"/>
      <c r="H1491" s="25"/>
      <c r="I1491" s="15">
        <v>1491</v>
      </c>
      <c r="J1491" s="15"/>
      <c r="K1491" s="16"/>
      <c r="L1491" s="59" t="s">
        <v>573</v>
      </c>
      <c r="M1491">
        <v>1</v>
      </c>
    </row>
    <row r="1492" spans="1:13">
      <c r="A1492" s="17" t="s">
        <v>436</v>
      </c>
      <c r="B1492" s="17" t="s">
        <v>373</v>
      </c>
      <c r="C1492" s="18"/>
      <c r="D1492" s="19">
        <v>1</v>
      </c>
      <c r="E1492" s="58"/>
      <c r="F1492" s="20"/>
      <c r="G1492" s="18"/>
      <c r="H1492" s="25"/>
      <c r="I1492" s="15">
        <v>1492</v>
      </c>
      <c r="J1492" s="15"/>
      <c r="K1492" s="16"/>
      <c r="L1492" s="59" t="s">
        <v>573</v>
      </c>
      <c r="M1492">
        <v>1</v>
      </c>
    </row>
    <row r="1493" spans="1:13">
      <c r="A1493" s="17" t="s">
        <v>436</v>
      </c>
      <c r="B1493" s="17" t="s">
        <v>543</v>
      </c>
      <c r="C1493" s="18"/>
      <c r="D1493" s="19">
        <v>1</v>
      </c>
      <c r="E1493" s="58"/>
      <c r="F1493" s="20"/>
      <c r="G1493" s="18"/>
      <c r="H1493" s="25"/>
      <c r="I1493" s="15">
        <v>1493</v>
      </c>
      <c r="J1493" s="15"/>
      <c r="K1493" s="16"/>
      <c r="L1493" s="59" t="s">
        <v>573</v>
      </c>
      <c r="M1493">
        <v>1</v>
      </c>
    </row>
    <row r="1494" spans="1:13">
      <c r="A1494" s="17" t="s">
        <v>436</v>
      </c>
      <c r="B1494" s="17" t="s">
        <v>486</v>
      </c>
      <c r="C1494" s="18"/>
      <c r="D1494" s="19">
        <v>1</v>
      </c>
      <c r="E1494" s="58"/>
      <c r="F1494" s="20"/>
      <c r="G1494" s="18"/>
      <c r="H1494" s="25"/>
      <c r="I1494" s="15">
        <v>1494</v>
      </c>
      <c r="J1494" s="15"/>
      <c r="K1494" s="16"/>
      <c r="L1494" s="59" t="s">
        <v>573</v>
      </c>
      <c r="M1494">
        <v>1</v>
      </c>
    </row>
    <row r="1495" spans="1:13">
      <c r="A1495" s="17" t="s">
        <v>436</v>
      </c>
      <c r="B1495" s="17" t="s">
        <v>253</v>
      </c>
      <c r="C1495" s="18"/>
      <c r="D1495" s="19">
        <v>1</v>
      </c>
      <c r="E1495" s="58"/>
      <c r="F1495" s="20"/>
      <c r="G1495" s="18"/>
      <c r="H1495" s="25"/>
      <c r="I1495" s="15">
        <v>1495</v>
      </c>
      <c r="J1495" s="15"/>
      <c r="K1495" s="16"/>
      <c r="L1495" s="59" t="s">
        <v>573</v>
      </c>
      <c r="M1495">
        <v>1</v>
      </c>
    </row>
    <row r="1496" spans="1:13">
      <c r="A1496" s="17" t="s">
        <v>436</v>
      </c>
      <c r="B1496" s="17" t="s">
        <v>473</v>
      </c>
      <c r="C1496" s="18"/>
      <c r="D1496" s="19">
        <v>1</v>
      </c>
      <c r="E1496" s="58"/>
      <c r="F1496" s="20"/>
      <c r="G1496" s="18"/>
      <c r="H1496" s="25"/>
      <c r="I1496" s="15">
        <v>1496</v>
      </c>
      <c r="J1496" s="15"/>
      <c r="K1496" s="16"/>
      <c r="L1496" s="59" t="s">
        <v>573</v>
      </c>
      <c r="M1496">
        <v>1</v>
      </c>
    </row>
    <row r="1497" spans="1:13">
      <c r="A1497" s="17" t="s">
        <v>436</v>
      </c>
      <c r="B1497" s="17" t="s">
        <v>332</v>
      </c>
      <c r="C1497" s="18"/>
      <c r="D1497" s="19">
        <v>1</v>
      </c>
      <c r="E1497" s="58"/>
      <c r="F1497" s="20"/>
      <c r="G1497" s="18"/>
      <c r="H1497" s="25"/>
      <c r="I1497" s="15">
        <v>1497</v>
      </c>
      <c r="J1497" s="15"/>
      <c r="K1497" s="16"/>
      <c r="L1497" s="59" t="s">
        <v>573</v>
      </c>
      <c r="M1497">
        <v>1</v>
      </c>
    </row>
    <row r="1498" spans="1:13">
      <c r="A1498" s="17" t="s">
        <v>436</v>
      </c>
      <c r="B1498" s="17" t="s">
        <v>499</v>
      </c>
      <c r="C1498" s="18"/>
      <c r="D1498" s="19">
        <v>1</v>
      </c>
      <c r="E1498" s="58"/>
      <c r="F1498" s="20"/>
      <c r="G1498" s="18"/>
      <c r="H1498" s="25"/>
      <c r="I1498" s="15">
        <v>1498</v>
      </c>
      <c r="J1498" s="15"/>
      <c r="K1498" s="16"/>
      <c r="L1498" s="59" t="s">
        <v>573</v>
      </c>
      <c r="M1498">
        <v>1</v>
      </c>
    </row>
    <row r="1499" spans="1:13">
      <c r="A1499" s="17" t="s">
        <v>436</v>
      </c>
      <c r="B1499" s="17" t="s">
        <v>353</v>
      </c>
      <c r="C1499" s="18"/>
      <c r="D1499" s="19">
        <v>1</v>
      </c>
      <c r="E1499" s="58"/>
      <c r="F1499" s="20"/>
      <c r="G1499" s="18"/>
      <c r="H1499" s="25"/>
      <c r="I1499" s="15">
        <v>1499</v>
      </c>
      <c r="J1499" s="15"/>
      <c r="K1499" s="16"/>
      <c r="L1499" s="59" t="s">
        <v>573</v>
      </c>
      <c r="M1499">
        <v>1</v>
      </c>
    </row>
    <row r="1500" spans="1:13">
      <c r="A1500" s="17" t="s">
        <v>436</v>
      </c>
      <c r="B1500" s="17" t="s">
        <v>519</v>
      </c>
      <c r="C1500" s="18"/>
      <c r="D1500" s="19">
        <v>1</v>
      </c>
      <c r="E1500" s="58"/>
      <c r="F1500" s="20"/>
      <c r="G1500" s="18"/>
      <c r="H1500" s="25"/>
      <c r="I1500" s="15">
        <v>1500</v>
      </c>
      <c r="J1500" s="15"/>
      <c r="K1500" s="16"/>
      <c r="L1500" s="59" t="s">
        <v>573</v>
      </c>
      <c r="M1500">
        <v>1</v>
      </c>
    </row>
    <row r="1501" spans="1:13">
      <c r="A1501" s="17" t="s">
        <v>436</v>
      </c>
      <c r="B1501" s="17" t="s">
        <v>443</v>
      </c>
      <c r="C1501" s="18"/>
      <c r="D1501" s="19">
        <v>1</v>
      </c>
      <c r="E1501" s="58"/>
      <c r="F1501" s="20"/>
      <c r="G1501" s="18"/>
      <c r="H1501" s="25"/>
      <c r="I1501" s="15">
        <v>1501</v>
      </c>
      <c r="J1501" s="15"/>
      <c r="K1501" s="16"/>
      <c r="L1501" s="59" t="s">
        <v>573</v>
      </c>
      <c r="M1501">
        <v>1</v>
      </c>
    </row>
    <row r="1502" spans="1:13">
      <c r="A1502" s="17" t="s">
        <v>436</v>
      </c>
      <c r="B1502" s="17" t="s">
        <v>351</v>
      </c>
      <c r="C1502" s="18"/>
      <c r="D1502" s="19">
        <v>1</v>
      </c>
      <c r="E1502" s="58"/>
      <c r="F1502" s="20"/>
      <c r="G1502" s="18"/>
      <c r="H1502" s="25"/>
      <c r="I1502" s="15">
        <v>1502</v>
      </c>
      <c r="J1502" s="15"/>
      <c r="K1502" s="16"/>
      <c r="L1502" s="59" t="s">
        <v>573</v>
      </c>
      <c r="M1502">
        <v>1</v>
      </c>
    </row>
    <row r="1503" spans="1:13">
      <c r="A1503" s="17" t="s">
        <v>436</v>
      </c>
      <c r="B1503" s="17" t="s">
        <v>550</v>
      </c>
      <c r="C1503" s="18"/>
      <c r="D1503" s="19">
        <v>1</v>
      </c>
      <c r="E1503" s="58"/>
      <c r="F1503" s="20"/>
      <c r="G1503" s="18"/>
      <c r="H1503" s="25"/>
      <c r="I1503" s="15">
        <v>1503</v>
      </c>
      <c r="J1503" s="15"/>
      <c r="K1503" s="16"/>
      <c r="L1503" s="59" t="s">
        <v>573</v>
      </c>
      <c r="M1503">
        <v>1</v>
      </c>
    </row>
    <row r="1504" spans="1:13">
      <c r="A1504" s="17" t="s">
        <v>436</v>
      </c>
      <c r="B1504" s="17" t="s">
        <v>531</v>
      </c>
      <c r="C1504" s="18"/>
      <c r="D1504" s="19">
        <v>1</v>
      </c>
      <c r="E1504" s="58"/>
      <c r="F1504" s="20"/>
      <c r="G1504" s="18"/>
      <c r="H1504" s="25"/>
      <c r="I1504" s="15">
        <v>1504</v>
      </c>
      <c r="J1504" s="15"/>
      <c r="K1504" s="16"/>
      <c r="L1504" s="59" t="s">
        <v>573</v>
      </c>
      <c r="M1504">
        <v>1</v>
      </c>
    </row>
    <row r="1505" spans="1:13">
      <c r="A1505" s="17" t="s">
        <v>436</v>
      </c>
      <c r="B1505" s="17" t="s">
        <v>498</v>
      </c>
      <c r="C1505" s="18"/>
      <c r="D1505" s="19">
        <v>1</v>
      </c>
      <c r="E1505" s="58"/>
      <c r="F1505" s="20"/>
      <c r="G1505" s="18"/>
      <c r="H1505" s="25"/>
      <c r="I1505" s="15">
        <v>1505</v>
      </c>
      <c r="J1505" s="15"/>
      <c r="K1505" s="16"/>
      <c r="L1505" s="59" t="s">
        <v>573</v>
      </c>
      <c r="M1505">
        <v>1</v>
      </c>
    </row>
    <row r="1506" spans="1:13">
      <c r="A1506" s="17" t="s">
        <v>436</v>
      </c>
      <c r="B1506" s="17" t="s">
        <v>352</v>
      </c>
      <c r="C1506" s="18"/>
      <c r="D1506" s="19">
        <v>1</v>
      </c>
      <c r="E1506" s="58"/>
      <c r="F1506" s="20"/>
      <c r="G1506" s="18"/>
      <c r="H1506" s="25"/>
      <c r="I1506" s="15">
        <v>1506</v>
      </c>
      <c r="J1506" s="15"/>
      <c r="K1506" s="16"/>
      <c r="L1506" s="59" t="s">
        <v>573</v>
      </c>
      <c r="M1506">
        <v>1</v>
      </c>
    </row>
    <row r="1507" spans="1:13">
      <c r="A1507" s="17" t="s">
        <v>436</v>
      </c>
      <c r="B1507" s="17" t="s">
        <v>174</v>
      </c>
      <c r="C1507" s="18"/>
      <c r="D1507" s="19">
        <v>1</v>
      </c>
      <c r="E1507" s="58"/>
      <c r="F1507" s="20"/>
      <c r="G1507" s="18"/>
      <c r="H1507" s="25"/>
      <c r="I1507" s="15">
        <v>1507</v>
      </c>
      <c r="J1507" s="15"/>
      <c r="K1507" s="16"/>
      <c r="L1507" s="59" t="s">
        <v>573</v>
      </c>
      <c r="M1507">
        <v>1</v>
      </c>
    </row>
    <row r="1508" spans="1:13">
      <c r="A1508" s="17" t="s">
        <v>351</v>
      </c>
      <c r="B1508" s="17" t="s">
        <v>436</v>
      </c>
      <c r="C1508" s="18"/>
      <c r="D1508" s="19">
        <v>1</v>
      </c>
      <c r="E1508" s="58"/>
      <c r="F1508" s="20"/>
      <c r="G1508" s="18"/>
      <c r="H1508" s="25"/>
      <c r="I1508" s="15">
        <v>1508</v>
      </c>
      <c r="J1508" s="15"/>
      <c r="K1508" s="16"/>
      <c r="L1508" s="59" t="s">
        <v>573</v>
      </c>
      <c r="M1508">
        <v>1</v>
      </c>
    </row>
    <row r="1509" spans="1:13">
      <c r="A1509" s="17" t="s">
        <v>253</v>
      </c>
      <c r="B1509" s="17" t="s">
        <v>436</v>
      </c>
      <c r="C1509" s="18"/>
      <c r="D1509" s="19">
        <v>1</v>
      </c>
      <c r="E1509" s="58"/>
      <c r="F1509" s="20"/>
      <c r="G1509" s="18"/>
      <c r="H1509" s="25"/>
      <c r="I1509" s="15">
        <v>1509</v>
      </c>
      <c r="J1509" s="15"/>
      <c r="K1509" s="16"/>
      <c r="L1509" s="59" t="s">
        <v>573</v>
      </c>
      <c r="M1509">
        <v>1</v>
      </c>
    </row>
    <row r="1510" spans="1:13">
      <c r="A1510" s="17" t="s">
        <v>352</v>
      </c>
      <c r="B1510" s="17" t="s">
        <v>436</v>
      </c>
      <c r="C1510" s="18"/>
      <c r="D1510" s="19">
        <v>1</v>
      </c>
      <c r="E1510" s="58"/>
      <c r="F1510" s="20"/>
      <c r="G1510" s="18"/>
      <c r="H1510" s="25"/>
      <c r="I1510" s="15">
        <v>1510</v>
      </c>
      <c r="J1510" s="15"/>
      <c r="K1510" s="16"/>
      <c r="L1510" s="59" t="s">
        <v>573</v>
      </c>
      <c r="M1510">
        <v>1</v>
      </c>
    </row>
    <row r="1511" spans="1:13">
      <c r="A1511" s="17" t="s">
        <v>473</v>
      </c>
      <c r="B1511" s="17" t="s">
        <v>436</v>
      </c>
      <c r="C1511" s="18"/>
      <c r="D1511" s="19">
        <v>1</v>
      </c>
      <c r="E1511" s="58"/>
      <c r="F1511" s="20"/>
      <c r="G1511" s="18"/>
      <c r="H1511" s="25"/>
      <c r="I1511" s="15">
        <v>1511</v>
      </c>
      <c r="J1511" s="15"/>
      <c r="K1511" s="16"/>
      <c r="L1511" s="59" t="s">
        <v>573</v>
      </c>
      <c r="M1511">
        <v>1</v>
      </c>
    </row>
    <row r="1512" spans="1:13">
      <c r="A1512" s="17" t="s">
        <v>231</v>
      </c>
      <c r="B1512" s="17" t="s">
        <v>436</v>
      </c>
      <c r="C1512" s="18"/>
      <c r="D1512" s="19">
        <v>1</v>
      </c>
      <c r="E1512" s="58"/>
      <c r="F1512" s="20"/>
      <c r="G1512" s="18"/>
      <c r="H1512" s="25"/>
      <c r="I1512" s="15">
        <v>1512</v>
      </c>
      <c r="J1512" s="15"/>
      <c r="K1512" s="16"/>
      <c r="L1512" s="59" t="s">
        <v>573</v>
      </c>
      <c r="M1512">
        <v>1</v>
      </c>
    </row>
    <row r="1513" spans="1:13">
      <c r="A1513" s="17" t="s">
        <v>357</v>
      </c>
      <c r="B1513" s="17" t="s">
        <v>436</v>
      </c>
      <c r="C1513" s="18"/>
      <c r="D1513" s="19">
        <v>1</v>
      </c>
      <c r="E1513" s="58"/>
      <c r="F1513" s="20"/>
      <c r="G1513" s="18"/>
      <c r="H1513" s="25"/>
      <c r="I1513" s="15">
        <v>1513</v>
      </c>
      <c r="J1513" s="15"/>
      <c r="K1513" s="16"/>
      <c r="L1513" s="59" t="s">
        <v>573</v>
      </c>
      <c r="M1513">
        <v>1</v>
      </c>
    </row>
    <row r="1514" spans="1:13">
      <c r="A1514" s="17" t="s">
        <v>373</v>
      </c>
      <c r="B1514" s="17" t="s">
        <v>436</v>
      </c>
      <c r="C1514" s="18"/>
      <c r="D1514" s="19">
        <v>1</v>
      </c>
      <c r="E1514" s="58"/>
      <c r="F1514" s="20"/>
      <c r="G1514" s="18"/>
      <c r="H1514" s="25"/>
      <c r="I1514" s="15">
        <v>1514</v>
      </c>
      <c r="J1514" s="15"/>
      <c r="K1514" s="16"/>
      <c r="L1514" s="59" t="s">
        <v>573</v>
      </c>
      <c r="M1514">
        <v>1</v>
      </c>
    </row>
    <row r="1515" spans="1:13">
      <c r="A1515" s="17" t="s">
        <v>497</v>
      </c>
      <c r="B1515" s="17" t="s">
        <v>436</v>
      </c>
      <c r="C1515" s="18"/>
      <c r="D1515" s="19">
        <v>1</v>
      </c>
      <c r="E1515" s="58"/>
      <c r="F1515" s="20"/>
      <c r="G1515" s="18"/>
      <c r="H1515" s="25"/>
      <c r="I1515" s="15">
        <v>1515</v>
      </c>
      <c r="J1515" s="15"/>
      <c r="K1515" s="16"/>
      <c r="L1515" s="59" t="s">
        <v>573</v>
      </c>
      <c r="M1515">
        <v>1</v>
      </c>
    </row>
    <row r="1516" spans="1:13">
      <c r="A1516" s="17" t="s">
        <v>468</v>
      </c>
      <c r="B1516" s="17" t="s">
        <v>436</v>
      </c>
      <c r="C1516" s="18"/>
      <c r="D1516" s="19">
        <v>1</v>
      </c>
      <c r="E1516" s="58"/>
      <c r="F1516" s="20"/>
      <c r="G1516" s="18"/>
      <c r="H1516" s="25"/>
      <c r="I1516" s="15">
        <v>1516</v>
      </c>
      <c r="J1516" s="15"/>
      <c r="K1516" s="16"/>
      <c r="L1516" s="59" t="s">
        <v>573</v>
      </c>
      <c r="M1516">
        <v>1</v>
      </c>
    </row>
    <row r="1517" spans="1:13">
      <c r="A1517" s="17" t="s">
        <v>496</v>
      </c>
      <c r="B1517" s="17" t="s">
        <v>436</v>
      </c>
      <c r="C1517" s="18"/>
      <c r="D1517" s="19">
        <v>1</v>
      </c>
      <c r="E1517" s="58"/>
      <c r="F1517" s="20"/>
      <c r="G1517" s="18"/>
      <c r="H1517" s="25"/>
      <c r="I1517" s="15">
        <v>1517</v>
      </c>
      <c r="J1517" s="15"/>
      <c r="K1517" s="16"/>
      <c r="L1517" s="59" t="s">
        <v>573</v>
      </c>
      <c r="M1517">
        <v>1</v>
      </c>
    </row>
    <row r="1518" spans="1:13">
      <c r="A1518" s="17" t="s">
        <v>348</v>
      </c>
      <c r="B1518" s="17" t="s">
        <v>359</v>
      </c>
      <c r="C1518" s="18"/>
      <c r="D1518" s="19">
        <v>5.5</v>
      </c>
      <c r="E1518" s="58"/>
      <c r="F1518" s="20"/>
      <c r="G1518" s="18"/>
      <c r="H1518" s="25"/>
      <c r="I1518" s="15">
        <v>1518</v>
      </c>
      <c r="J1518" s="15"/>
      <c r="K1518" s="16"/>
      <c r="L1518" s="59" t="s">
        <v>572</v>
      </c>
      <c r="M1518">
        <v>2</v>
      </c>
    </row>
    <row r="1519" spans="1:13">
      <c r="A1519" s="17" t="s">
        <v>498</v>
      </c>
      <c r="B1519" s="17" t="s">
        <v>359</v>
      </c>
      <c r="C1519" s="18"/>
      <c r="D1519" s="19">
        <v>1</v>
      </c>
      <c r="E1519" s="58"/>
      <c r="F1519" s="20"/>
      <c r="G1519" s="18"/>
      <c r="H1519" s="25"/>
      <c r="I1519" s="15">
        <v>1519</v>
      </c>
      <c r="J1519" s="15"/>
      <c r="K1519" s="16"/>
      <c r="L1519" s="59" t="s">
        <v>573</v>
      </c>
      <c r="M1519">
        <v>1</v>
      </c>
    </row>
    <row r="1520" spans="1:13">
      <c r="A1520" s="17" t="s">
        <v>355</v>
      </c>
      <c r="B1520" s="17" t="s">
        <v>359</v>
      </c>
      <c r="C1520" s="18"/>
      <c r="D1520" s="19">
        <v>1</v>
      </c>
      <c r="E1520" s="58"/>
      <c r="F1520" s="20"/>
      <c r="G1520" s="18"/>
      <c r="H1520" s="25"/>
      <c r="I1520" s="15">
        <v>1520</v>
      </c>
      <c r="J1520" s="15"/>
      <c r="K1520" s="16"/>
      <c r="L1520" s="59" t="s">
        <v>573</v>
      </c>
      <c r="M1520">
        <v>1</v>
      </c>
    </row>
    <row r="1521" spans="1:13">
      <c r="A1521" s="17" t="s">
        <v>356</v>
      </c>
      <c r="B1521" s="17" t="s">
        <v>359</v>
      </c>
      <c r="C1521" s="18"/>
      <c r="D1521" s="19">
        <v>1</v>
      </c>
      <c r="E1521" s="58"/>
      <c r="F1521" s="20"/>
      <c r="G1521" s="18"/>
      <c r="H1521" s="25"/>
      <c r="I1521" s="15">
        <v>1521</v>
      </c>
      <c r="J1521" s="15"/>
      <c r="K1521" s="16"/>
      <c r="L1521" s="59" t="s">
        <v>573</v>
      </c>
      <c r="M1521">
        <v>1</v>
      </c>
    </row>
    <row r="1522" spans="1:13">
      <c r="A1522" s="17" t="s">
        <v>473</v>
      </c>
      <c r="B1522" s="17" t="s">
        <v>359</v>
      </c>
      <c r="C1522" s="18"/>
      <c r="D1522" s="19">
        <v>1</v>
      </c>
      <c r="E1522" s="58"/>
      <c r="F1522" s="20"/>
      <c r="G1522" s="18"/>
      <c r="H1522" s="25"/>
      <c r="I1522" s="15">
        <v>1522</v>
      </c>
      <c r="J1522" s="15"/>
      <c r="K1522" s="16"/>
      <c r="L1522" s="59" t="s">
        <v>573</v>
      </c>
      <c r="M1522">
        <v>1</v>
      </c>
    </row>
    <row r="1523" spans="1:13">
      <c r="A1523" s="17" t="s">
        <v>304</v>
      </c>
      <c r="B1523" s="17" t="s">
        <v>359</v>
      </c>
      <c r="C1523" s="18"/>
      <c r="D1523" s="19">
        <v>1</v>
      </c>
      <c r="E1523" s="58"/>
      <c r="F1523" s="20"/>
      <c r="G1523" s="18"/>
      <c r="H1523" s="25"/>
      <c r="I1523" s="15">
        <v>1523</v>
      </c>
      <c r="J1523" s="15"/>
      <c r="K1523" s="16"/>
      <c r="L1523" s="59" t="s">
        <v>573</v>
      </c>
      <c r="M1523">
        <v>1</v>
      </c>
    </row>
    <row r="1524" spans="1:13">
      <c r="A1524" s="17" t="s">
        <v>359</v>
      </c>
      <c r="B1524" s="17" t="s">
        <v>497</v>
      </c>
      <c r="C1524" s="18"/>
      <c r="D1524" s="19">
        <v>1</v>
      </c>
      <c r="E1524" s="58"/>
      <c r="F1524" s="20"/>
      <c r="G1524" s="18"/>
      <c r="H1524" s="25"/>
      <c r="I1524" s="15">
        <v>1524</v>
      </c>
      <c r="J1524" s="15"/>
      <c r="K1524" s="16"/>
      <c r="L1524" s="59" t="s">
        <v>573</v>
      </c>
      <c r="M1524">
        <v>1</v>
      </c>
    </row>
    <row r="1525" spans="1:13">
      <c r="A1525" s="17" t="s">
        <v>359</v>
      </c>
      <c r="B1525" s="17" t="s">
        <v>357</v>
      </c>
      <c r="C1525" s="18"/>
      <c r="D1525" s="19">
        <v>1</v>
      </c>
      <c r="E1525" s="58"/>
      <c r="F1525" s="20"/>
      <c r="G1525" s="18"/>
      <c r="H1525" s="25"/>
      <c r="I1525" s="15">
        <v>1525</v>
      </c>
      <c r="J1525" s="15"/>
      <c r="K1525" s="16"/>
      <c r="L1525" s="59" t="s">
        <v>573</v>
      </c>
      <c r="M1525">
        <v>1</v>
      </c>
    </row>
    <row r="1526" spans="1:13">
      <c r="A1526" s="17" t="s">
        <v>359</v>
      </c>
      <c r="B1526" s="17" t="s">
        <v>498</v>
      </c>
      <c r="C1526" s="18"/>
      <c r="D1526" s="19">
        <v>1</v>
      </c>
      <c r="E1526" s="58"/>
      <c r="F1526" s="20"/>
      <c r="G1526" s="18"/>
      <c r="H1526" s="25"/>
      <c r="I1526" s="15">
        <v>1526</v>
      </c>
      <c r="J1526" s="15"/>
      <c r="K1526" s="16"/>
      <c r="L1526" s="59" t="s">
        <v>573</v>
      </c>
      <c r="M1526">
        <v>1</v>
      </c>
    </row>
    <row r="1527" spans="1:13">
      <c r="A1527" s="17" t="s">
        <v>359</v>
      </c>
      <c r="B1527" s="17" t="s">
        <v>468</v>
      </c>
      <c r="C1527" s="18"/>
      <c r="D1527" s="19">
        <v>1</v>
      </c>
      <c r="E1527" s="58"/>
      <c r="F1527" s="20"/>
      <c r="G1527" s="18"/>
      <c r="H1527" s="25"/>
      <c r="I1527" s="15">
        <v>1527</v>
      </c>
      <c r="J1527" s="15"/>
      <c r="K1527" s="16"/>
      <c r="L1527" s="59" t="s">
        <v>573</v>
      </c>
      <c r="M1527">
        <v>1</v>
      </c>
    </row>
    <row r="1528" spans="1:13">
      <c r="A1528" s="17" t="s">
        <v>359</v>
      </c>
      <c r="B1528" s="17" t="s">
        <v>550</v>
      </c>
      <c r="C1528" s="18"/>
      <c r="D1528" s="19">
        <v>1</v>
      </c>
      <c r="E1528" s="58"/>
      <c r="F1528" s="20"/>
      <c r="G1528" s="18"/>
      <c r="H1528" s="25"/>
      <c r="I1528" s="15">
        <v>1528</v>
      </c>
      <c r="J1528" s="15"/>
      <c r="K1528" s="16"/>
      <c r="L1528" s="59" t="s">
        <v>573</v>
      </c>
      <c r="M1528">
        <v>1</v>
      </c>
    </row>
    <row r="1529" spans="1:13">
      <c r="A1529" s="17" t="s">
        <v>359</v>
      </c>
      <c r="B1529" s="17" t="s">
        <v>486</v>
      </c>
      <c r="C1529" s="18"/>
      <c r="D1529" s="19">
        <v>1</v>
      </c>
      <c r="E1529" s="58"/>
      <c r="F1529" s="20"/>
      <c r="G1529" s="18"/>
      <c r="H1529" s="25"/>
      <c r="I1529" s="15">
        <v>1529</v>
      </c>
      <c r="J1529" s="15"/>
      <c r="K1529" s="16"/>
      <c r="L1529" s="59" t="s">
        <v>573</v>
      </c>
      <c r="M1529">
        <v>1</v>
      </c>
    </row>
    <row r="1530" spans="1:13">
      <c r="A1530" s="17" t="s">
        <v>359</v>
      </c>
      <c r="B1530" s="17" t="s">
        <v>332</v>
      </c>
      <c r="C1530" s="18"/>
      <c r="D1530" s="19">
        <v>1</v>
      </c>
      <c r="E1530" s="58"/>
      <c r="F1530" s="20"/>
      <c r="G1530" s="18"/>
      <c r="H1530" s="25"/>
      <c r="I1530" s="15">
        <v>1530</v>
      </c>
      <c r="J1530" s="15"/>
      <c r="K1530" s="16"/>
      <c r="L1530" s="59" t="s">
        <v>573</v>
      </c>
      <c r="M1530">
        <v>1</v>
      </c>
    </row>
    <row r="1531" spans="1:13">
      <c r="A1531" s="17" t="s">
        <v>359</v>
      </c>
      <c r="B1531" s="17" t="s">
        <v>499</v>
      </c>
      <c r="C1531" s="18"/>
      <c r="D1531" s="19">
        <v>1</v>
      </c>
      <c r="E1531" s="58"/>
      <c r="F1531" s="20"/>
      <c r="G1531" s="18"/>
      <c r="H1531" s="25"/>
      <c r="I1531" s="15">
        <v>1531</v>
      </c>
      <c r="J1531" s="15"/>
      <c r="K1531" s="16"/>
      <c r="L1531" s="59" t="s">
        <v>573</v>
      </c>
      <c r="M1531">
        <v>1</v>
      </c>
    </row>
    <row r="1532" spans="1:13">
      <c r="A1532" s="17" t="s">
        <v>359</v>
      </c>
      <c r="B1532" s="17" t="s">
        <v>496</v>
      </c>
      <c r="C1532" s="18"/>
      <c r="D1532" s="19">
        <v>1</v>
      </c>
      <c r="E1532" s="58"/>
      <c r="F1532" s="20"/>
      <c r="G1532" s="18"/>
      <c r="H1532" s="25"/>
      <c r="I1532" s="15">
        <v>1532</v>
      </c>
      <c r="J1532" s="15"/>
      <c r="K1532" s="16"/>
      <c r="L1532" s="59" t="s">
        <v>573</v>
      </c>
      <c r="M1532">
        <v>1</v>
      </c>
    </row>
    <row r="1533" spans="1:13">
      <c r="A1533" s="17" t="s">
        <v>373</v>
      </c>
      <c r="B1533" s="17" t="s">
        <v>359</v>
      </c>
      <c r="C1533" s="18"/>
      <c r="D1533" s="19">
        <v>1</v>
      </c>
      <c r="E1533" s="58"/>
      <c r="F1533" s="20"/>
      <c r="G1533" s="18"/>
      <c r="H1533" s="25"/>
      <c r="I1533" s="15">
        <v>1533</v>
      </c>
      <c r="J1533" s="15"/>
      <c r="K1533" s="16"/>
      <c r="L1533" s="59" t="s">
        <v>573</v>
      </c>
      <c r="M1533">
        <v>1</v>
      </c>
    </row>
    <row r="1534" spans="1:13">
      <c r="A1534" s="17" t="s">
        <v>445</v>
      </c>
      <c r="B1534" s="17" t="s">
        <v>359</v>
      </c>
      <c r="C1534" s="18"/>
      <c r="D1534" s="19">
        <v>1</v>
      </c>
      <c r="E1534" s="58"/>
      <c r="F1534" s="20"/>
      <c r="G1534" s="18"/>
      <c r="H1534" s="25"/>
      <c r="I1534" s="15">
        <v>1534</v>
      </c>
      <c r="J1534" s="15"/>
      <c r="K1534" s="16"/>
      <c r="L1534" s="59" t="s">
        <v>573</v>
      </c>
      <c r="M1534">
        <v>1</v>
      </c>
    </row>
    <row r="1535" spans="1:13">
      <c r="A1535" s="17" t="s">
        <v>496</v>
      </c>
      <c r="B1535" s="17" t="s">
        <v>359</v>
      </c>
      <c r="C1535" s="18"/>
      <c r="D1535" s="19">
        <v>1</v>
      </c>
      <c r="E1535" s="58"/>
      <c r="F1535" s="20"/>
      <c r="G1535" s="18"/>
      <c r="H1535" s="25"/>
      <c r="I1535" s="15">
        <v>1535</v>
      </c>
      <c r="J1535" s="15"/>
      <c r="K1535" s="16"/>
      <c r="L1535" s="59" t="s">
        <v>573</v>
      </c>
      <c r="M1535">
        <v>1</v>
      </c>
    </row>
    <row r="1536" spans="1:13">
      <c r="A1536" s="17" t="s">
        <v>473</v>
      </c>
      <c r="B1536" s="17" t="s">
        <v>468</v>
      </c>
      <c r="C1536" s="18"/>
      <c r="D1536" s="19">
        <v>1</v>
      </c>
      <c r="E1536" s="58"/>
      <c r="F1536" s="20"/>
      <c r="G1536" s="18"/>
      <c r="H1536" s="25"/>
      <c r="I1536" s="15">
        <v>1536</v>
      </c>
      <c r="J1536" s="15"/>
      <c r="K1536" s="16"/>
      <c r="L1536" s="59" t="s">
        <v>573</v>
      </c>
      <c r="M1536">
        <v>1</v>
      </c>
    </row>
    <row r="1537" spans="1:13">
      <c r="A1537" s="17" t="s">
        <v>473</v>
      </c>
      <c r="B1537" s="17" t="s">
        <v>513</v>
      </c>
      <c r="C1537" s="18"/>
      <c r="D1537" s="19">
        <v>1</v>
      </c>
      <c r="E1537" s="58"/>
      <c r="F1537" s="20"/>
      <c r="G1537" s="18"/>
      <c r="H1537" s="25"/>
      <c r="I1537" s="15">
        <v>1537</v>
      </c>
      <c r="J1537" s="15"/>
      <c r="K1537" s="16"/>
      <c r="L1537" s="59" t="s">
        <v>573</v>
      </c>
      <c r="M1537">
        <v>1</v>
      </c>
    </row>
    <row r="1538" spans="1:13">
      <c r="A1538" s="17" t="s">
        <v>473</v>
      </c>
      <c r="B1538" s="17" t="s">
        <v>497</v>
      </c>
      <c r="C1538" s="18"/>
      <c r="D1538" s="19">
        <v>1</v>
      </c>
      <c r="E1538" s="58"/>
      <c r="F1538" s="20"/>
      <c r="G1538" s="18"/>
      <c r="H1538" s="25"/>
      <c r="I1538" s="15">
        <v>1538</v>
      </c>
      <c r="J1538" s="15"/>
      <c r="K1538" s="16"/>
      <c r="L1538" s="59" t="s">
        <v>573</v>
      </c>
      <c r="M1538">
        <v>1</v>
      </c>
    </row>
    <row r="1539" spans="1:13">
      <c r="A1539" s="17" t="s">
        <v>473</v>
      </c>
      <c r="B1539" s="17" t="s">
        <v>434</v>
      </c>
      <c r="C1539" s="18"/>
      <c r="D1539" s="19">
        <v>1</v>
      </c>
      <c r="E1539" s="58"/>
      <c r="F1539" s="20"/>
      <c r="G1539" s="18"/>
      <c r="H1539" s="25"/>
      <c r="I1539" s="15">
        <v>1539</v>
      </c>
      <c r="J1539" s="15"/>
      <c r="K1539" s="16"/>
      <c r="L1539" s="59" t="s">
        <v>573</v>
      </c>
      <c r="M1539">
        <v>1</v>
      </c>
    </row>
    <row r="1540" spans="1:13">
      <c r="A1540" s="17" t="s">
        <v>473</v>
      </c>
      <c r="B1540" s="17" t="s">
        <v>549</v>
      </c>
      <c r="C1540" s="18"/>
      <c r="D1540" s="19">
        <v>1</v>
      </c>
      <c r="E1540" s="58"/>
      <c r="F1540" s="20"/>
      <c r="G1540" s="18"/>
      <c r="H1540" s="25"/>
      <c r="I1540" s="15">
        <v>1540</v>
      </c>
      <c r="J1540" s="15"/>
      <c r="K1540" s="16"/>
      <c r="L1540" s="59" t="s">
        <v>573</v>
      </c>
      <c r="M1540">
        <v>1</v>
      </c>
    </row>
    <row r="1541" spans="1:13">
      <c r="A1541" s="17" t="s">
        <v>473</v>
      </c>
      <c r="B1541" s="17" t="s">
        <v>531</v>
      </c>
      <c r="C1541" s="18"/>
      <c r="D1541" s="19">
        <v>1</v>
      </c>
      <c r="E1541" s="58"/>
      <c r="F1541" s="20"/>
      <c r="G1541" s="18"/>
      <c r="H1541" s="25"/>
      <c r="I1541" s="15">
        <v>1541</v>
      </c>
      <c r="J1541" s="15"/>
      <c r="K1541" s="16"/>
      <c r="L1541" s="59" t="s">
        <v>573</v>
      </c>
      <c r="M1541">
        <v>1</v>
      </c>
    </row>
    <row r="1542" spans="1:13">
      <c r="A1542" s="17" t="s">
        <v>473</v>
      </c>
      <c r="B1542" s="17" t="s">
        <v>373</v>
      </c>
      <c r="C1542" s="18"/>
      <c r="D1542" s="19">
        <v>1</v>
      </c>
      <c r="E1542" s="58"/>
      <c r="F1542" s="20"/>
      <c r="G1542" s="18"/>
      <c r="H1542" s="25"/>
      <c r="I1542" s="15">
        <v>1542</v>
      </c>
      <c r="J1542" s="15"/>
      <c r="K1542" s="16"/>
      <c r="L1542" s="59" t="s">
        <v>573</v>
      </c>
      <c r="M1542">
        <v>1</v>
      </c>
    </row>
    <row r="1543" spans="1:13">
      <c r="A1543" s="17" t="s">
        <v>473</v>
      </c>
      <c r="B1543" s="17" t="s">
        <v>496</v>
      </c>
      <c r="C1543" s="18"/>
      <c r="D1543" s="19">
        <v>1</v>
      </c>
      <c r="E1543" s="58"/>
      <c r="F1543" s="20"/>
      <c r="G1543" s="18"/>
      <c r="H1543" s="25"/>
      <c r="I1543" s="15">
        <v>1543</v>
      </c>
      <c r="J1543" s="15"/>
      <c r="K1543" s="16"/>
      <c r="L1543" s="59" t="s">
        <v>573</v>
      </c>
      <c r="M1543">
        <v>1</v>
      </c>
    </row>
    <row r="1544" spans="1:13">
      <c r="A1544" s="17" t="s">
        <v>473</v>
      </c>
      <c r="B1544" s="17" t="s">
        <v>484</v>
      </c>
      <c r="C1544" s="18"/>
      <c r="D1544" s="19">
        <v>1</v>
      </c>
      <c r="E1544" s="58"/>
      <c r="F1544" s="20"/>
      <c r="G1544" s="18"/>
      <c r="H1544" s="25"/>
      <c r="I1544" s="15">
        <v>1544</v>
      </c>
      <c r="J1544" s="15"/>
      <c r="K1544" s="16"/>
      <c r="L1544" s="59" t="s">
        <v>573</v>
      </c>
      <c r="M1544">
        <v>1</v>
      </c>
    </row>
    <row r="1545" spans="1:13">
      <c r="A1545" s="17" t="s">
        <v>231</v>
      </c>
      <c r="B1545" s="17" t="s">
        <v>473</v>
      </c>
      <c r="C1545" s="18"/>
      <c r="D1545" s="19">
        <v>1</v>
      </c>
      <c r="E1545" s="58"/>
      <c r="F1545" s="20"/>
      <c r="G1545" s="18"/>
      <c r="H1545" s="25"/>
      <c r="I1545" s="15">
        <v>1545</v>
      </c>
      <c r="J1545" s="15"/>
      <c r="K1545" s="16"/>
      <c r="L1545" s="59" t="s">
        <v>573</v>
      </c>
      <c r="M1545">
        <v>1</v>
      </c>
    </row>
    <row r="1546" spans="1:13">
      <c r="A1546" s="17" t="s">
        <v>468</v>
      </c>
      <c r="B1546" s="17" t="s">
        <v>473</v>
      </c>
      <c r="C1546" s="18"/>
      <c r="D1546" s="19">
        <v>1</v>
      </c>
      <c r="E1546" s="58"/>
      <c r="F1546" s="20"/>
      <c r="G1546" s="18"/>
      <c r="H1546" s="25"/>
      <c r="I1546" s="15">
        <v>1546</v>
      </c>
      <c r="J1546" s="15"/>
      <c r="K1546" s="16"/>
      <c r="L1546" s="59" t="s">
        <v>573</v>
      </c>
      <c r="M1546">
        <v>1</v>
      </c>
    </row>
    <row r="1547" spans="1:13">
      <c r="A1547" s="17" t="s">
        <v>496</v>
      </c>
      <c r="B1547" s="17" t="s">
        <v>473</v>
      </c>
      <c r="C1547" s="18"/>
      <c r="D1547" s="19">
        <v>1</v>
      </c>
      <c r="E1547" s="58"/>
      <c r="F1547" s="20"/>
      <c r="G1547" s="18"/>
      <c r="H1547" s="25"/>
      <c r="I1547" s="15">
        <v>1547</v>
      </c>
      <c r="J1547" s="15"/>
      <c r="K1547" s="16"/>
      <c r="L1547" s="59" t="s">
        <v>573</v>
      </c>
      <c r="M1547">
        <v>1</v>
      </c>
    </row>
    <row r="1548" spans="1:13">
      <c r="A1548" s="17" t="s">
        <v>353</v>
      </c>
      <c r="B1548" s="17" t="s">
        <v>437</v>
      </c>
      <c r="C1548" s="18"/>
      <c r="D1548" s="19">
        <v>1</v>
      </c>
      <c r="E1548" s="58"/>
      <c r="F1548" s="20"/>
      <c r="G1548" s="18"/>
      <c r="H1548" s="25"/>
      <c r="I1548" s="15">
        <v>1548</v>
      </c>
      <c r="J1548" s="15"/>
      <c r="K1548" s="16"/>
      <c r="L1548" s="59" t="s">
        <v>573</v>
      </c>
      <c r="M1548">
        <v>1</v>
      </c>
    </row>
    <row r="1549" spans="1:13">
      <c r="A1549" s="17" t="s">
        <v>434</v>
      </c>
      <c r="B1549" s="17" t="s">
        <v>437</v>
      </c>
      <c r="C1549" s="18"/>
      <c r="D1549" s="19">
        <v>1</v>
      </c>
      <c r="E1549" s="58"/>
      <c r="F1549" s="20"/>
      <c r="G1549" s="18"/>
      <c r="H1549" s="25"/>
      <c r="I1549" s="15">
        <v>1549</v>
      </c>
      <c r="J1549" s="15"/>
      <c r="K1549" s="16"/>
      <c r="L1549" s="59" t="s">
        <v>573</v>
      </c>
      <c r="M1549">
        <v>1</v>
      </c>
    </row>
    <row r="1550" spans="1:13">
      <c r="A1550" s="17" t="s">
        <v>437</v>
      </c>
      <c r="B1550" s="17" t="s">
        <v>314</v>
      </c>
      <c r="C1550" s="18"/>
      <c r="D1550" s="19">
        <v>1</v>
      </c>
      <c r="E1550" s="58"/>
      <c r="F1550" s="20"/>
      <c r="G1550" s="18"/>
      <c r="H1550" s="25"/>
      <c r="I1550" s="15">
        <v>1550</v>
      </c>
      <c r="J1550" s="15"/>
      <c r="K1550" s="16"/>
      <c r="L1550" s="59" t="s">
        <v>573</v>
      </c>
      <c r="M1550">
        <v>1</v>
      </c>
    </row>
    <row r="1551" spans="1:13">
      <c r="A1551" s="17" t="s">
        <v>437</v>
      </c>
      <c r="B1551" s="17" t="s">
        <v>353</v>
      </c>
      <c r="C1551" s="18"/>
      <c r="D1551" s="19">
        <v>1</v>
      </c>
      <c r="E1551" s="58"/>
      <c r="F1551" s="20"/>
      <c r="G1551" s="18"/>
      <c r="H1551" s="25"/>
      <c r="I1551" s="15">
        <v>1551</v>
      </c>
      <c r="J1551" s="15"/>
      <c r="K1551" s="16"/>
      <c r="L1551" s="59" t="s">
        <v>573</v>
      </c>
      <c r="M1551">
        <v>1</v>
      </c>
    </row>
    <row r="1552" spans="1:13">
      <c r="A1552" s="17" t="s">
        <v>437</v>
      </c>
      <c r="B1552" s="17" t="s">
        <v>468</v>
      </c>
      <c r="C1552" s="18"/>
      <c r="D1552" s="19">
        <v>1</v>
      </c>
      <c r="E1552" s="58"/>
      <c r="F1552" s="20"/>
      <c r="G1552" s="18"/>
      <c r="H1552" s="25"/>
      <c r="I1552" s="15">
        <v>1552</v>
      </c>
      <c r="J1552" s="15"/>
      <c r="K1552" s="16"/>
      <c r="L1552" s="59" t="s">
        <v>573</v>
      </c>
      <c r="M1552">
        <v>1</v>
      </c>
    </row>
    <row r="1553" spans="1:13">
      <c r="A1553" s="17" t="s">
        <v>437</v>
      </c>
      <c r="B1553" s="17" t="s">
        <v>434</v>
      </c>
      <c r="C1553" s="18"/>
      <c r="D1553" s="19">
        <v>1</v>
      </c>
      <c r="E1553" s="58"/>
      <c r="F1553" s="20"/>
      <c r="G1553" s="18"/>
      <c r="H1553" s="25"/>
      <c r="I1553" s="15">
        <v>1553</v>
      </c>
      <c r="J1553" s="15"/>
      <c r="K1553" s="16"/>
      <c r="L1553" s="59" t="s">
        <v>573</v>
      </c>
      <c r="M1553">
        <v>1</v>
      </c>
    </row>
    <row r="1554" spans="1:13">
      <c r="A1554" s="17" t="s">
        <v>437</v>
      </c>
      <c r="B1554" s="17" t="s">
        <v>497</v>
      </c>
      <c r="C1554" s="18"/>
      <c r="D1554" s="19">
        <v>1</v>
      </c>
      <c r="E1554" s="58"/>
      <c r="F1554" s="20"/>
      <c r="G1554" s="18"/>
      <c r="H1554" s="25"/>
      <c r="I1554" s="15">
        <v>1554</v>
      </c>
      <c r="J1554" s="15"/>
      <c r="K1554" s="16"/>
      <c r="L1554" s="59" t="s">
        <v>573</v>
      </c>
      <c r="M1554">
        <v>1</v>
      </c>
    </row>
    <row r="1555" spans="1:13">
      <c r="A1555" s="17" t="s">
        <v>332</v>
      </c>
      <c r="B1555" s="17" t="s">
        <v>437</v>
      </c>
      <c r="C1555" s="18"/>
      <c r="D1555" s="19">
        <v>1</v>
      </c>
      <c r="E1555" s="58"/>
      <c r="F1555" s="20"/>
      <c r="G1555" s="18"/>
      <c r="H1555" s="25"/>
      <c r="I1555" s="15">
        <v>1555</v>
      </c>
      <c r="J1555" s="15"/>
      <c r="K1555" s="16"/>
      <c r="L1555" s="59" t="s">
        <v>573</v>
      </c>
      <c r="M1555">
        <v>1</v>
      </c>
    </row>
    <row r="1556" spans="1:13">
      <c r="A1556" s="17" t="s">
        <v>468</v>
      </c>
      <c r="B1556" s="17" t="s">
        <v>437</v>
      </c>
      <c r="C1556" s="18"/>
      <c r="D1556" s="19">
        <v>1</v>
      </c>
      <c r="E1556" s="58"/>
      <c r="F1556" s="20"/>
      <c r="G1556" s="18"/>
      <c r="H1556" s="25"/>
      <c r="I1556" s="15">
        <v>1556</v>
      </c>
      <c r="J1556" s="15"/>
      <c r="K1556" s="16"/>
      <c r="L1556" s="59" t="s">
        <v>573</v>
      </c>
      <c r="M1556">
        <v>1</v>
      </c>
    </row>
    <row r="1557" spans="1:13">
      <c r="A1557" s="17" t="s">
        <v>496</v>
      </c>
      <c r="B1557" s="17" t="s">
        <v>437</v>
      </c>
      <c r="C1557" s="18"/>
      <c r="D1557" s="19">
        <v>1</v>
      </c>
      <c r="E1557" s="58"/>
      <c r="F1557" s="20"/>
      <c r="G1557" s="18"/>
      <c r="H1557" s="25"/>
      <c r="I1557" s="15">
        <v>1557</v>
      </c>
      <c r="J1557" s="15"/>
      <c r="K1557" s="16"/>
      <c r="L1557" s="59" t="s">
        <v>573</v>
      </c>
      <c r="M1557">
        <v>1</v>
      </c>
    </row>
    <row r="1558" spans="1:13">
      <c r="A1558" s="17" t="s">
        <v>204</v>
      </c>
      <c r="B1558" s="17" t="s">
        <v>496</v>
      </c>
      <c r="C1558" s="18"/>
      <c r="D1558" s="19">
        <v>1</v>
      </c>
      <c r="E1558" s="58"/>
      <c r="F1558" s="20"/>
      <c r="G1558" s="18"/>
      <c r="H1558" s="25"/>
      <c r="I1558" s="15">
        <v>1558</v>
      </c>
      <c r="J1558" s="15"/>
      <c r="K1558" s="16"/>
      <c r="L1558" s="59" t="s">
        <v>573</v>
      </c>
      <c r="M1558">
        <v>1</v>
      </c>
    </row>
    <row r="1559" spans="1:13">
      <c r="A1559" s="17" t="s">
        <v>351</v>
      </c>
      <c r="B1559" s="17" t="s">
        <v>496</v>
      </c>
      <c r="C1559" s="18"/>
      <c r="D1559" s="19">
        <v>1</v>
      </c>
      <c r="E1559" s="58"/>
      <c r="F1559" s="20"/>
      <c r="G1559" s="18"/>
      <c r="H1559" s="25"/>
      <c r="I1559" s="15">
        <v>1559</v>
      </c>
      <c r="J1559" s="15"/>
      <c r="K1559" s="16"/>
      <c r="L1559" s="59" t="s">
        <v>573</v>
      </c>
      <c r="M1559">
        <v>1</v>
      </c>
    </row>
    <row r="1560" spans="1:13">
      <c r="A1560" s="17" t="s">
        <v>253</v>
      </c>
      <c r="B1560" s="17" t="s">
        <v>496</v>
      </c>
      <c r="C1560" s="18"/>
      <c r="D1560" s="19">
        <v>1</v>
      </c>
      <c r="E1560" s="58"/>
      <c r="F1560" s="20"/>
      <c r="G1560" s="18"/>
      <c r="H1560" s="25"/>
      <c r="I1560" s="15">
        <v>1560</v>
      </c>
      <c r="J1560" s="15"/>
      <c r="K1560" s="16"/>
      <c r="L1560" s="59" t="s">
        <v>573</v>
      </c>
      <c r="M1560">
        <v>1</v>
      </c>
    </row>
    <row r="1561" spans="1:13">
      <c r="A1561" s="17" t="s">
        <v>334</v>
      </c>
      <c r="B1561" s="17" t="s">
        <v>496</v>
      </c>
      <c r="C1561" s="18"/>
      <c r="D1561" s="19">
        <v>1</v>
      </c>
      <c r="E1561" s="58"/>
      <c r="F1561" s="20"/>
      <c r="G1561" s="18"/>
      <c r="H1561" s="25"/>
      <c r="I1561" s="15">
        <v>1561</v>
      </c>
      <c r="J1561" s="15"/>
      <c r="K1561" s="16"/>
      <c r="L1561" s="59" t="s">
        <v>573</v>
      </c>
      <c r="M1561">
        <v>1</v>
      </c>
    </row>
    <row r="1562" spans="1:13">
      <c r="A1562" s="17" t="s">
        <v>231</v>
      </c>
      <c r="B1562" s="17" t="s">
        <v>496</v>
      </c>
      <c r="C1562" s="18"/>
      <c r="D1562" s="19">
        <v>1</v>
      </c>
      <c r="E1562" s="58"/>
      <c r="F1562" s="20"/>
      <c r="G1562" s="18"/>
      <c r="H1562" s="25"/>
      <c r="I1562" s="15">
        <v>1562</v>
      </c>
      <c r="J1562" s="15"/>
      <c r="K1562" s="16"/>
      <c r="L1562" s="59" t="s">
        <v>573</v>
      </c>
      <c r="M1562">
        <v>1</v>
      </c>
    </row>
    <row r="1563" spans="1:13">
      <c r="A1563" s="17" t="s">
        <v>499</v>
      </c>
      <c r="B1563" s="17" t="s">
        <v>496</v>
      </c>
      <c r="C1563" s="18"/>
      <c r="D1563" s="19">
        <v>1</v>
      </c>
      <c r="E1563" s="58"/>
      <c r="F1563" s="20"/>
      <c r="G1563" s="18"/>
      <c r="H1563" s="25"/>
      <c r="I1563" s="15">
        <v>1563</v>
      </c>
      <c r="J1563" s="15"/>
      <c r="K1563" s="16"/>
      <c r="L1563" s="59" t="s">
        <v>573</v>
      </c>
      <c r="M1563">
        <v>1</v>
      </c>
    </row>
    <row r="1564" spans="1:13">
      <c r="A1564" s="17" t="s">
        <v>348</v>
      </c>
      <c r="B1564" s="17" t="s">
        <v>496</v>
      </c>
      <c r="C1564" s="18"/>
      <c r="D1564" s="19">
        <v>1</v>
      </c>
      <c r="E1564" s="58"/>
      <c r="F1564" s="20"/>
      <c r="G1564" s="18"/>
      <c r="H1564" s="25"/>
      <c r="I1564" s="15">
        <v>1564</v>
      </c>
      <c r="J1564" s="15"/>
      <c r="K1564" s="16"/>
      <c r="L1564" s="59" t="s">
        <v>573</v>
      </c>
      <c r="M1564">
        <v>1</v>
      </c>
    </row>
    <row r="1565" spans="1:13">
      <c r="A1565" s="17" t="s">
        <v>332</v>
      </c>
      <c r="B1565" s="17" t="s">
        <v>496</v>
      </c>
      <c r="C1565" s="18"/>
      <c r="D1565" s="19">
        <v>1</v>
      </c>
      <c r="E1565" s="58"/>
      <c r="F1565" s="20"/>
      <c r="G1565" s="18"/>
      <c r="H1565" s="25"/>
      <c r="I1565" s="15">
        <v>1565</v>
      </c>
      <c r="J1565" s="15"/>
      <c r="K1565" s="16"/>
      <c r="L1565" s="59" t="s">
        <v>573</v>
      </c>
      <c r="M1565">
        <v>1</v>
      </c>
    </row>
    <row r="1566" spans="1:13">
      <c r="A1566" s="17" t="s">
        <v>500</v>
      </c>
      <c r="B1566" s="17" t="s">
        <v>496</v>
      </c>
      <c r="C1566" s="18"/>
      <c r="D1566" s="19">
        <v>1</v>
      </c>
      <c r="E1566" s="58"/>
      <c r="F1566" s="20"/>
      <c r="G1566" s="18"/>
      <c r="H1566" s="25"/>
      <c r="I1566" s="15">
        <v>1566</v>
      </c>
      <c r="J1566" s="15"/>
      <c r="K1566" s="16"/>
      <c r="L1566" s="59" t="s">
        <v>573</v>
      </c>
      <c r="M1566">
        <v>1</v>
      </c>
    </row>
    <row r="1567" spans="1:13">
      <c r="A1567" s="17" t="s">
        <v>468</v>
      </c>
      <c r="B1567" s="17" t="s">
        <v>496</v>
      </c>
      <c r="C1567" s="18"/>
      <c r="D1567" s="19">
        <v>1</v>
      </c>
      <c r="E1567" s="58"/>
      <c r="F1567" s="20"/>
      <c r="G1567" s="18"/>
      <c r="H1567" s="25"/>
      <c r="I1567" s="15">
        <v>1567</v>
      </c>
      <c r="J1567" s="15"/>
      <c r="K1567" s="16"/>
      <c r="L1567" s="59" t="s">
        <v>573</v>
      </c>
      <c r="M1567">
        <v>1</v>
      </c>
    </row>
    <row r="1568" spans="1:13">
      <c r="A1568" s="17" t="s">
        <v>501</v>
      </c>
      <c r="B1568" s="17" t="s">
        <v>496</v>
      </c>
      <c r="C1568" s="18"/>
      <c r="D1568" s="19">
        <v>1</v>
      </c>
      <c r="E1568" s="58"/>
      <c r="F1568" s="20"/>
      <c r="G1568" s="18"/>
      <c r="H1568" s="25"/>
      <c r="I1568" s="15">
        <v>1568</v>
      </c>
      <c r="J1568" s="15"/>
      <c r="K1568" s="16"/>
      <c r="L1568" s="59" t="s">
        <v>573</v>
      </c>
      <c r="M1568">
        <v>1</v>
      </c>
    </row>
    <row r="1569" spans="1:13">
      <c r="A1569" s="17" t="s">
        <v>496</v>
      </c>
      <c r="B1569" s="17" t="s">
        <v>231</v>
      </c>
      <c r="C1569" s="18"/>
      <c r="D1569" s="19">
        <v>1</v>
      </c>
      <c r="E1569" s="58"/>
      <c r="F1569" s="20"/>
      <c r="G1569" s="18"/>
      <c r="H1569" s="25"/>
      <c r="I1569" s="15">
        <v>1569</v>
      </c>
      <c r="J1569" s="15"/>
      <c r="K1569" s="16"/>
      <c r="L1569" s="59" t="s">
        <v>573</v>
      </c>
      <c r="M1569">
        <v>1</v>
      </c>
    </row>
    <row r="1570" spans="1:13">
      <c r="A1570" s="17" t="s">
        <v>496</v>
      </c>
      <c r="B1570" s="17" t="s">
        <v>352</v>
      </c>
      <c r="C1570" s="18"/>
      <c r="D1570" s="19">
        <v>1</v>
      </c>
      <c r="E1570" s="58"/>
      <c r="F1570" s="20"/>
      <c r="G1570" s="18"/>
      <c r="H1570" s="25"/>
      <c r="I1570" s="15">
        <v>1570</v>
      </c>
      <c r="J1570" s="15"/>
      <c r="K1570" s="16"/>
      <c r="L1570" s="59" t="s">
        <v>573</v>
      </c>
      <c r="M1570">
        <v>1</v>
      </c>
    </row>
    <row r="1571" spans="1:13">
      <c r="A1571" s="17" t="s">
        <v>496</v>
      </c>
      <c r="B1571" s="17" t="s">
        <v>468</v>
      </c>
      <c r="C1571" s="18"/>
      <c r="D1571" s="19">
        <v>1</v>
      </c>
      <c r="E1571" s="58"/>
      <c r="F1571" s="20"/>
      <c r="G1571" s="18"/>
      <c r="H1571" s="25"/>
      <c r="I1571" s="15">
        <v>1571</v>
      </c>
      <c r="J1571" s="15"/>
      <c r="K1571" s="16"/>
      <c r="L1571" s="59" t="s">
        <v>573</v>
      </c>
      <c r="M1571">
        <v>1</v>
      </c>
    </row>
    <row r="1572" spans="1:13">
      <c r="A1572" s="17" t="s">
        <v>496</v>
      </c>
      <c r="B1572" s="17" t="s">
        <v>351</v>
      </c>
      <c r="C1572" s="18"/>
      <c r="D1572" s="19">
        <v>1</v>
      </c>
      <c r="E1572" s="58"/>
      <c r="F1572" s="20"/>
      <c r="G1572" s="18"/>
      <c r="H1572" s="25"/>
      <c r="I1572" s="15">
        <v>1572</v>
      </c>
      <c r="J1572" s="15"/>
      <c r="K1572" s="16"/>
      <c r="L1572" s="59" t="s">
        <v>573</v>
      </c>
      <c r="M1572">
        <v>1</v>
      </c>
    </row>
    <row r="1573" spans="1:13">
      <c r="A1573" s="17" t="s">
        <v>496</v>
      </c>
      <c r="B1573" s="17" t="s">
        <v>513</v>
      </c>
      <c r="C1573" s="18"/>
      <c r="D1573" s="19">
        <v>1</v>
      </c>
      <c r="E1573" s="58"/>
      <c r="F1573" s="20"/>
      <c r="G1573" s="18"/>
      <c r="H1573" s="25"/>
      <c r="I1573" s="15">
        <v>1573</v>
      </c>
      <c r="J1573" s="15"/>
      <c r="K1573" s="16"/>
      <c r="L1573" s="59" t="s">
        <v>573</v>
      </c>
      <c r="M1573">
        <v>1</v>
      </c>
    </row>
    <row r="1574" spans="1:13">
      <c r="A1574" s="17" t="s">
        <v>496</v>
      </c>
      <c r="B1574" s="17" t="s">
        <v>550</v>
      </c>
      <c r="C1574" s="18"/>
      <c r="D1574" s="19">
        <v>1</v>
      </c>
      <c r="E1574" s="58"/>
      <c r="F1574" s="20"/>
      <c r="G1574" s="18"/>
      <c r="H1574" s="25"/>
      <c r="I1574" s="15">
        <v>1574</v>
      </c>
      <c r="J1574" s="15"/>
      <c r="K1574" s="16"/>
      <c r="L1574" s="59" t="s">
        <v>573</v>
      </c>
      <c r="M1574">
        <v>1</v>
      </c>
    </row>
    <row r="1575" spans="1:13">
      <c r="A1575" s="17" t="s">
        <v>496</v>
      </c>
      <c r="B1575" s="17" t="s">
        <v>486</v>
      </c>
      <c r="C1575" s="18"/>
      <c r="D1575" s="19">
        <v>1</v>
      </c>
      <c r="E1575" s="58"/>
      <c r="F1575" s="20"/>
      <c r="G1575" s="18"/>
      <c r="H1575" s="25"/>
      <c r="I1575" s="15">
        <v>1575</v>
      </c>
      <c r="J1575" s="15"/>
      <c r="K1575" s="16"/>
      <c r="L1575" s="59" t="s">
        <v>573</v>
      </c>
      <c r="M1575">
        <v>1</v>
      </c>
    </row>
    <row r="1576" spans="1:13">
      <c r="A1576" s="17" t="s">
        <v>496</v>
      </c>
      <c r="B1576" s="17" t="s">
        <v>332</v>
      </c>
      <c r="C1576" s="18"/>
      <c r="D1576" s="19">
        <v>1</v>
      </c>
      <c r="E1576" s="58"/>
      <c r="F1576" s="20"/>
      <c r="G1576" s="18"/>
      <c r="H1576" s="25"/>
      <c r="I1576" s="15">
        <v>1576</v>
      </c>
      <c r="J1576" s="15"/>
      <c r="K1576" s="16"/>
      <c r="L1576" s="59" t="s">
        <v>573</v>
      </c>
      <c r="M1576">
        <v>1</v>
      </c>
    </row>
    <row r="1577" spans="1:13">
      <c r="A1577" s="17" t="s">
        <v>496</v>
      </c>
      <c r="B1577" s="17" t="s">
        <v>499</v>
      </c>
      <c r="C1577" s="18"/>
      <c r="D1577" s="19">
        <v>1</v>
      </c>
      <c r="E1577" s="58"/>
      <c r="F1577" s="20"/>
      <c r="G1577" s="18"/>
      <c r="H1577" s="25"/>
      <c r="I1577" s="15">
        <v>1577</v>
      </c>
      <c r="J1577" s="15"/>
      <c r="K1577" s="16"/>
      <c r="L1577" s="59" t="s">
        <v>573</v>
      </c>
      <c r="M1577">
        <v>1</v>
      </c>
    </row>
    <row r="1578" spans="1:13">
      <c r="A1578" s="17" t="s">
        <v>496</v>
      </c>
      <c r="B1578" s="17" t="s">
        <v>204</v>
      </c>
      <c r="C1578" s="18"/>
      <c r="D1578" s="19">
        <v>1</v>
      </c>
      <c r="E1578" s="58"/>
      <c r="F1578" s="20"/>
      <c r="G1578" s="18"/>
      <c r="H1578" s="25"/>
      <c r="I1578" s="15">
        <v>1578</v>
      </c>
      <c r="J1578" s="15"/>
      <c r="K1578" s="16"/>
      <c r="L1578" s="59" t="s">
        <v>573</v>
      </c>
      <c r="M1578">
        <v>1</v>
      </c>
    </row>
    <row r="1579" spans="1:13">
      <c r="A1579" s="17" t="s">
        <v>496</v>
      </c>
      <c r="B1579" s="17" t="s">
        <v>252</v>
      </c>
      <c r="C1579" s="18"/>
      <c r="D1579" s="19">
        <v>1</v>
      </c>
      <c r="E1579" s="58"/>
      <c r="F1579" s="20"/>
      <c r="G1579" s="18"/>
      <c r="H1579" s="25"/>
      <c r="I1579" s="15">
        <v>1579</v>
      </c>
      <c r="J1579" s="15"/>
      <c r="K1579" s="16"/>
      <c r="L1579" s="59" t="s">
        <v>573</v>
      </c>
      <c r="M1579">
        <v>1</v>
      </c>
    </row>
    <row r="1580" spans="1:13">
      <c r="A1580" s="17" t="s">
        <v>496</v>
      </c>
      <c r="B1580" s="17" t="s">
        <v>519</v>
      </c>
      <c r="C1580" s="18"/>
      <c r="D1580" s="19">
        <v>1</v>
      </c>
      <c r="E1580" s="58"/>
      <c r="F1580" s="20"/>
      <c r="G1580" s="18"/>
      <c r="H1580" s="25"/>
      <c r="I1580" s="15">
        <v>1580</v>
      </c>
      <c r="J1580" s="15"/>
      <c r="K1580" s="16"/>
      <c r="L1580" s="59" t="s">
        <v>573</v>
      </c>
      <c r="M1580">
        <v>1</v>
      </c>
    </row>
    <row r="1581" spans="1:13">
      <c r="A1581" s="17" t="s">
        <v>496</v>
      </c>
      <c r="B1581" s="17" t="s">
        <v>500</v>
      </c>
      <c r="C1581" s="18"/>
      <c r="D1581" s="19">
        <v>1</v>
      </c>
      <c r="E1581" s="58"/>
      <c r="F1581" s="20"/>
      <c r="G1581" s="18"/>
      <c r="H1581" s="25"/>
      <c r="I1581" s="15">
        <v>1581</v>
      </c>
      <c r="J1581" s="15"/>
      <c r="K1581" s="16"/>
      <c r="L1581" s="59" t="s">
        <v>573</v>
      </c>
      <c r="M1581">
        <v>1</v>
      </c>
    </row>
    <row r="1582" spans="1:13">
      <c r="A1582" s="17" t="s">
        <v>496</v>
      </c>
      <c r="B1582" s="17" t="s">
        <v>357</v>
      </c>
      <c r="C1582" s="18"/>
      <c r="D1582" s="19">
        <v>1</v>
      </c>
      <c r="E1582" s="58"/>
      <c r="F1582" s="20"/>
      <c r="G1582" s="18"/>
      <c r="H1582" s="25"/>
      <c r="I1582" s="15">
        <v>1582</v>
      </c>
      <c r="J1582" s="15"/>
      <c r="K1582" s="16"/>
      <c r="L1582" s="59" t="s">
        <v>573</v>
      </c>
      <c r="M1582">
        <v>1</v>
      </c>
    </row>
    <row r="1583" spans="1:13">
      <c r="A1583" s="17" t="s">
        <v>496</v>
      </c>
      <c r="B1583" s="17" t="s">
        <v>253</v>
      </c>
      <c r="C1583" s="18"/>
      <c r="D1583" s="19">
        <v>1</v>
      </c>
      <c r="E1583" s="58"/>
      <c r="F1583" s="20"/>
      <c r="G1583" s="18"/>
      <c r="H1583" s="25"/>
      <c r="I1583" s="15">
        <v>1583</v>
      </c>
      <c r="J1583" s="15"/>
      <c r="K1583" s="16"/>
      <c r="L1583" s="59" t="s">
        <v>573</v>
      </c>
      <c r="M1583">
        <v>1</v>
      </c>
    </row>
    <row r="1584" spans="1:13">
      <c r="A1584" s="17" t="s">
        <v>496</v>
      </c>
      <c r="B1584" s="17" t="s">
        <v>314</v>
      </c>
      <c r="C1584" s="18"/>
      <c r="D1584" s="19">
        <v>1</v>
      </c>
      <c r="E1584" s="58"/>
      <c r="F1584" s="20"/>
      <c r="G1584" s="18"/>
      <c r="H1584" s="25"/>
      <c r="I1584" s="15">
        <v>1584</v>
      </c>
      <c r="J1584" s="15"/>
      <c r="K1584" s="16"/>
      <c r="L1584" s="59" t="s">
        <v>573</v>
      </c>
      <c r="M1584">
        <v>1</v>
      </c>
    </row>
    <row r="1585" spans="1:13">
      <c r="A1585" s="17" t="s">
        <v>496</v>
      </c>
      <c r="B1585" s="17" t="s">
        <v>498</v>
      </c>
      <c r="C1585" s="18"/>
      <c r="D1585" s="19">
        <v>1</v>
      </c>
      <c r="E1585" s="58"/>
      <c r="F1585" s="20"/>
      <c r="G1585" s="18"/>
      <c r="H1585" s="25"/>
      <c r="I1585" s="15">
        <v>1585</v>
      </c>
      <c r="J1585" s="15"/>
      <c r="K1585" s="16"/>
      <c r="L1585" s="59" t="s">
        <v>573</v>
      </c>
      <c r="M1585">
        <v>1</v>
      </c>
    </row>
    <row r="1586" spans="1:13">
      <c r="A1586" s="17" t="s">
        <v>502</v>
      </c>
      <c r="B1586" s="17" t="s">
        <v>503</v>
      </c>
      <c r="C1586" s="18"/>
      <c r="D1586" s="19">
        <v>5.5</v>
      </c>
      <c r="E1586" s="58"/>
      <c r="F1586" s="20"/>
      <c r="G1586" s="18"/>
      <c r="H1586" s="25"/>
      <c r="I1586" s="15">
        <v>1586</v>
      </c>
      <c r="J1586" s="15"/>
      <c r="K1586" s="16"/>
      <c r="L1586" s="59" t="s">
        <v>572</v>
      </c>
      <c r="M1586">
        <v>2</v>
      </c>
    </row>
    <row r="1587" spans="1:13">
      <c r="A1587" s="17" t="s">
        <v>503</v>
      </c>
      <c r="B1587" s="17" t="s">
        <v>502</v>
      </c>
      <c r="C1587" s="18"/>
      <c r="D1587" s="19">
        <v>1</v>
      </c>
      <c r="E1587" s="58"/>
      <c r="F1587" s="20"/>
      <c r="G1587" s="18"/>
      <c r="H1587" s="25"/>
      <c r="I1587" s="15">
        <v>1587</v>
      </c>
      <c r="J1587" s="15"/>
      <c r="K1587" s="16"/>
      <c r="L1587" s="59" t="s">
        <v>573</v>
      </c>
      <c r="M1587">
        <v>1</v>
      </c>
    </row>
    <row r="1588" spans="1:13">
      <c r="A1588" s="17" t="s">
        <v>311</v>
      </c>
      <c r="B1588" s="17" t="s">
        <v>267</v>
      </c>
      <c r="C1588" s="18"/>
      <c r="D1588" s="19">
        <v>5.5</v>
      </c>
      <c r="E1588" s="58"/>
      <c r="F1588" s="20"/>
      <c r="G1588" s="18"/>
      <c r="H1588" s="25"/>
      <c r="I1588" s="15">
        <v>1588</v>
      </c>
      <c r="J1588" s="15"/>
      <c r="K1588" s="16"/>
      <c r="L1588" s="59" t="s">
        <v>572</v>
      </c>
      <c r="M1588">
        <v>2</v>
      </c>
    </row>
    <row r="1589" spans="1:13">
      <c r="A1589" s="17" t="s">
        <v>504</v>
      </c>
      <c r="B1589" s="17" t="s">
        <v>311</v>
      </c>
      <c r="C1589" s="18"/>
      <c r="D1589" s="19">
        <v>1</v>
      </c>
      <c r="E1589" s="58"/>
      <c r="F1589" s="20"/>
      <c r="G1589" s="18"/>
      <c r="H1589" s="25"/>
      <c r="I1589" s="15">
        <v>1589</v>
      </c>
      <c r="J1589" s="15"/>
      <c r="K1589" s="16"/>
      <c r="L1589" s="59" t="s">
        <v>573</v>
      </c>
      <c r="M1589">
        <v>1</v>
      </c>
    </row>
    <row r="1590" spans="1:13">
      <c r="A1590" s="17" t="s">
        <v>333</v>
      </c>
      <c r="B1590" s="17" t="s">
        <v>311</v>
      </c>
      <c r="C1590" s="18"/>
      <c r="D1590" s="19">
        <v>1</v>
      </c>
      <c r="E1590" s="58"/>
      <c r="F1590" s="20"/>
      <c r="G1590" s="18"/>
      <c r="H1590" s="25"/>
      <c r="I1590" s="15">
        <v>1590</v>
      </c>
      <c r="J1590" s="15"/>
      <c r="K1590" s="16"/>
      <c r="L1590" s="59" t="s">
        <v>573</v>
      </c>
      <c r="M1590">
        <v>1</v>
      </c>
    </row>
    <row r="1591" spans="1:13">
      <c r="A1591" s="17" t="s">
        <v>478</v>
      </c>
      <c r="B1591" s="17" t="s">
        <v>311</v>
      </c>
      <c r="C1591" s="18"/>
      <c r="D1591" s="19">
        <v>1</v>
      </c>
      <c r="E1591" s="58"/>
      <c r="F1591" s="20"/>
      <c r="G1591" s="18"/>
      <c r="H1591" s="25"/>
      <c r="I1591" s="15">
        <v>1591</v>
      </c>
      <c r="J1591" s="15"/>
      <c r="K1591" s="16"/>
      <c r="L1591" s="59" t="s">
        <v>573</v>
      </c>
      <c r="M1591">
        <v>1</v>
      </c>
    </row>
    <row r="1592" spans="1:13">
      <c r="A1592" s="17" t="s">
        <v>351</v>
      </c>
      <c r="B1592" s="17" t="s">
        <v>311</v>
      </c>
      <c r="C1592" s="18"/>
      <c r="D1592" s="19">
        <v>1</v>
      </c>
      <c r="E1592" s="58"/>
      <c r="F1592" s="20"/>
      <c r="G1592" s="18"/>
      <c r="H1592" s="25"/>
      <c r="I1592" s="15">
        <v>1592</v>
      </c>
      <c r="J1592" s="15"/>
      <c r="K1592" s="16"/>
      <c r="L1592" s="59" t="s">
        <v>573</v>
      </c>
      <c r="M1592">
        <v>1</v>
      </c>
    </row>
    <row r="1593" spans="1:13">
      <c r="A1593" s="17" t="s">
        <v>310</v>
      </c>
      <c r="B1593" s="17" t="s">
        <v>311</v>
      </c>
      <c r="C1593" s="18"/>
      <c r="D1593" s="19">
        <v>1</v>
      </c>
      <c r="E1593" s="58"/>
      <c r="F1593" s="20"/>
      <c r="G1593" s="18"/>
      <c r="H1593" s="25"/>
      <c r="I1593" s="15">
        <v>1593</v>
      </c>
      <c r="J1593" s="15"/>
      <c r="K1593" s="16"/>
      <c r="L1593" s="59" t="s">
        <v>573</v>
      </c>
      <c r="M1593">
        <v>1</v>
      </c>
    </row>
    <row r="1594" spans="1:13">
      <c r="A1594" s="17" t="s">
        <v>311</v>
      </c>
      <c r="B1594" s="17" t="s">
        <v>504</v>
      </c>
      <c r="C1594" s="18"/>
      <c r="D1594" s="19">
        <v>1</v>
      </c>
      <c r="E1594" s="58"/>
      <c r="F1594" s="20"/>
      <c r="G1594" s="18"/>
      <c r="H1594" s="25"/>
      <c r="I1594" s="15">
        <v>1594</v>
      </c>
      <c r="J1594" s="15"/>
      <c r="K1594" s="16"/>
      <c r="L1594" s="59" t="s">
        <v>573</v>
      </c>
      <c r="M1594">
        <v>1</v>
      </c>
    </row>
    <row r="1595" spans="1:13">
      <c r="A1595" s="17" t="s">
        <v>311</v>
      </c>
      <c r="B1595" s="17" t="s">
        <v>550</v>
      </c>
      <c r="C1595" s="18"/>
      <c r="D1595" s="19">
        <v>1</v>
      </c>
      <c r="E1595" s="58"/>
      <c r="F1595" s="20"/>
      <c r="G1595" s="18"/>
      <c r="H1595" s="25"/>
      <c r="I1595" s="15">
        <v>1595</v>
      </c>
      <c r="J1595" s="15"/>
      <c r="K1595" s="16"/>
      <c r="L1595" s="59" t="s">
        <v>573</v>
      </c>
      <c r="M1595">
        <v>1</v>
      </c>
    </row>
    <row r="1596" spans="1:13">
      <c r="A1596" s="17" t="s">
        <v>311</v>
      </c>
      <c r="B1596" s="17" t="s">
        <v>351</v>
      </c>
      <c r="C1596" s="18"/>
      <c r="D1596" s="19">
        <v>1</v>
      </c>
      <c r="E1596" s="58"/>
      <c r="F1596" s="20"/>
      <c r="G1596" s="18"/>
      <c r="H1596" s="25"/>
      <c r="I1596" s="15">
        <v>1596</v>
      </c>
      <c r="J1596" s="15"/>
      <c r="K1596" s="16"/>
      <c r="L1596" s="59" t="s">
        <v>573</v>
      </c>
      <c r="M1596">
        <v>1</v>
      </c>
    </row>
    <row r="1597" spans="1:13">
      <c r="A1597" s="17" t="s">
        <v>311</v>
      </c>
      <c r="B1597" s="17" t="s">
        <v>545</v>
      </c>
      <c r="C1597" s="18"/>
      <c r="D1597" s="19">
        <v>1</v>
      </c>
      <c r="E1597" s="58"/>
      <c r="F1597" s="20"/>
      <c r="G1597" s="18"/>
      <c r="H1597" s="25"/>
      <c r="I1597" s="15">
        <v>1597</v>
      </c>
      <c r="J1597" s="15"/>
      <c r="K1597" s="16"/>
      <c r="L1597" s="59" t="s">
        <v>573</v>
      </c>
      <c r="M1597">
        <v>1</v>
      </c>
    </row>
    <row r="1598" spans="1:13">
      <c r="A1598" s="17" t="s">
        <v>311</v>
      </c>
      <c r="B1598" s="17" t="s">
        <v>332</v>
      </c>
      <c r="C1598" s="18"/>
      <c r="D1598" s="19">
        <v>1</v>
      </c>
      <c r="E1598" s="58"/>
      <c r="F1598" s="20"/>
      <c r="G1598" s="18"/>
      <c r="H1598" s="25"/>
      <c r="I1598" s="15">
        <v>1598</v>
      </c>
      <c r="J1598" s="15"/>
      <c r="K1598" s="16"/>
      <c r="L1598" s="59" t="s">
        <v>573</v>
      </c>
      <c r="M1598">
        <v>1</v>
      </c>
    </row>
    <row r="1599" spans="1:13">
      <c r="A1599" s="17" t="s">
        <v>311</v>
      </c>
      <c r="B1599" s="17" t="s">
        <v>499</v>
      </c>
      <c r="C1599" s="18"/>
      <c r="D1599" s="19">
        <v>1</v>
      </c>
      <c r="E1599" s="58"/>
      <c r="F1599" s="20"/>
      <c r="G1599" s="18"/>
      <c r="H1599" s="25"/>
      <c r="I1599" s="15">
        <v>1599</v>
      </c>
      <c r="J1599" s="15"/>
      <c r="K1599" s="16"/>
      <c r="L1599" s="59" t="s">
        <v>573</v>
      </c>
      <c r="M1599">
        <v>1</v>
      </c>
    </row>
    <row r="1600" spans="1:13">
      <c r="A1600" s="17" t="s">
        <v>311</v>
      </c>
      <c r="B1600" s="17" t="s">
        <v>478</v>
      </c>
      <c r="C1600" s="18"/>
      <c r="D1600" s="19">
        <v>1</v>
      </c>
      <c r="E1600" s="58"/>
      <c r="F1600" s="20"/>
      <c r="G1600" s="18"/>
      <c r="H1600" s="25"/>
      <c r="I1600" s="15">
        <v>1600</v>
      </c>
      <c r="J1600" s="15"/>
      <c r="K1600" s="16"/>
      <c r="L1600" s="59" t="s">
        <v>573</v>
      </c>
      <c r="M1600">
        <v>1</v>
      </c>
    </row>
    <row r="1601" spans="1:13">
      <c r="A1601" s="17" t="s">
        <v>311</v>
      </c>
      <c r="B1601" s="17" t="s">
        <v>333</v>
      </c>
      <c r="C1601" s="18"/>
      <c r="D1601" s="19">
        <v>1</v>
      </c>
      <c r="E1601" s="58"/>
      <c r="F1601" s="20"/>
      <c r="G1601" s="18"/>
      <c r="H1601" s="25"/>
      <c r="I1601" s="15">
        <v>1601</v>
      </c>
      <c r="J1601" s="15"/>
      <c r="K1601" s="16"/>
      <c r="L1601" s="59" t="s">
        <v>573</v>
      </c>
      <c r="M1601">
        <v>1</v>
      </c>
    </row>
    <row r="1602" spans="1:13">
      <c r="A1602" s="17" t="s">
        <v>311</v>
      </c>
      <c r="B1602" s="17" t="s">
        <v>529</v>
      </c>
      <c r="C1602" s="18"/>
      <c r="D1602" s="19">
        <v>1</v>
      </c>
      <c r="E1602" s="58"/>
      <c r="F1602" s="20"/>
      <c r="G1602" s="18"/>
      <c r="H1602" s="25"/>
      <c r="I1602" s="15">
        <v>1602</v>
      </c>
      <c r="J1602" s="15"/>
      <c r="K1602" s="16"/>
      <c r="L1602" s="59" t="s">
        <v>573</v>
      </c>
      <c r="M1602">
        <v>1</v>
      </c>
    </row>
    <row r="1603" spans="1:13">
      <c r="A1603" s="17" t="s">
        <v>311</v>
      </c>
      <c r="B1603" s="17" t="s">
        <v>357</v>
      </c>
      <c r="C1603" s="18"/>
      <c r="D1603" s="19">
        <v>1</v>
      </c>
      <c r="E1603" s="58"/>
      <c r="F1603" s="20"/>
      <c r="G1603" s="18"/>
      <c r="H1603" s="25"/>
      <c r="I1603" s="15">
        <v>1603</v>
      </c>
      <c r="J1603" s="15"/>
      <c r="K1603" s="16"/>
      <c r="L1603" s="59" t="s">
        <v>573</v>
      </c>
      <c r="M1603">
        <v>1</v>
      </c>
    </row>
    <row r="1604" spans="1:13">
      <c r="A1604" s="17" t="s">
        <v>311</v>
      </c>
      <c r="B1604" s="17" t="s">
        <v>505</v>
      </c>
      <c r="C1604" s="18"/>
      <c r="D1604" s="19">
        <v>1</v>
      </c>
      <c r="E1604" s="58"/>
      <c r="F1604" s="20"/>
      <c r="G1604" s="18"/>
      <c r="H1604" s="25"/>
      <c r="I1604" s="15">
        <v>1604</v>
      </c>
      <c r="J1604" s="15"/>
      <c r="K1604" s="16"/>
      <c r="L1604" s="59" t="s">
        <v>573</v>
      </c>
      <c r="M1604">
        <v>1</v>
      </c>
    </row>
    <row r="1605" spans="1:13">
      <c r="A1605" s="17" t="s">
        <v>311</v>
      </c>
      <c r="B1605" s="17" t="s">
        <v>485</v>
      </c>
      <c r="C1605" s="18"/>
      <c r="D1605" s="19">
        <v>1</v>
      </c>
      <c r="E1605" s="58"/>
      <c r="F1605" s="20"/>
      <c r="G1605" s="18"/>
      <c r="H1605" s="25"/>
      <c r="I1605" s="15">
        <v>1605</v>
      </c>
      <c r="J1605" s="15"/>
      <c r="K1605" s="16"/>
      <c r="L1605" s="59" t="s">
        <v>573</v>
      </c>
      <c r="M1605">
        <v>1</v>
      </c>
    </row>
    <row r="1606" spans="1:13">
      <c r="A1606" s="17" t="s">
        <v>311</v>
      </c>
      <c r="B1606" s="17" t="s">
        <v>533</v>
      </c>
      <c r="C1606" s="18"/>
      <c r="D1606" s="19">
        <v>1</v>
      </c>
      <c r="E1606" s="58"/>
      <c r="F1606" s="20"/>
      <c r="G1606" s="18"/>
      <c r="H1606" s="25"/>
      <c r="I1606" s="15">
        <v>1606</v>
      </c>
      <c r="J1606" s="15"/>
      <c r="K1606" s="16"/>
      <c r="L1606" s="59" t="s">
        <v>573</v>
      </c>
      <c r="M1606">
        <v>1</v>
      </c>
    </row>
    <row r="1607" spans="1:13">
      <c r="A1607" s="17" t="s">
        <v>311</v>
      </c>
      <c r="B1607" s="17" t="s">
        <v>204</v>
      </c>
      <c r="C1607" s="18"/>
      <c r="D1607" s="19">
        <v>1</v>
      </c>
      <c r="E1607" s="58"/>
      <c r="F1607" s="20"/>
      <c r="G1607" s="18"/>
      <c r="H1607" s="25"/>
      <c r="I1607" s="15">
        <v>1607</v>
      </c>
      <c r="J1607" s="15"/>
      <c r="K1607" s="16"/>
      <c r="L1607" s="59" t="s">
        <v>573</v>
      </c>
      <c r="M1607">
        <v>1</v>
      </c>
    </row>
    <row r="1608" spans="1:13">
      <c r="A1608" s="17" t="s">
        <v>485</v>
      </c>
      <c r="B1608" s="17" t="s">
        <v>311</v>
      </c>
      <c r="C1608" s="18"/>
      <c r="D1608" s="19">
        <v>1</v>
      </c>
      <c r="E1608" s="58"/>
      <c r="F1608" s="20"/>
      <c r="G1608" s="18"/>
      <c r="H1608" s="25"/>
      <c r="I1608" s="15">
        <v>1608</v>
      </c>
      <c r="J1608" s="15"/>
      <c r="K1608" s="16"/>
      <c r="L1608" s="59" t="s">
        <v>573</v>
      </c>
      <c r="M1608">
        <v>1</v>
      </c>
    </row>
    <row r="1609" spans="1:13">
      <c r="A1609" s="17" t="s">
        <v>332</v>
      </c>
      <c r="B1609" s="17" t="s">
        <v>311</v>
      </c>
      <c r="C1609" s="18"/>
      <c r="D1609" s="19">
        <v>1</v>
      </c>
      <c r="E1609" s="58"/>
      <c r="F1609" s="20"/>
      <c r="G1609" s="18"/>
      <c r="H1609" s="25"/>
      <c r="I1609" s="15">
        <v>1609</v>
      </c>
      <c r="J1609" s="15"/>
      <c r="K1609" s="16"/>
      <c r="L1609" s="59" t="s">
        <v>573</v>
      </c>
      <c r="M1609">
        <v>1</v>
      </c>
    </row>
    <row r="1610" spans="1:13">
      <c r="A1610" s="17" t="s">
        <v>505</v>
      </c>
      <c r="B1610" s="17" t="s">
        <v>311</v>
      </c>
      <c r="C1610" s="18"/>
      <c r="D1610" s="19">
        <v>1</v>
      </c>
      <c r="E1610" s="58"/>
      <c r="F1610" s="20"/>
      <c r="G1610" s="18"/>
      <c r="H1610" s="25"/>
      <c r="I1610" s="15">
        <v>1610</v>
      </c>
      <c r="J1610" s="15"/>
      <c r="K1610" s="16"/>
      <c r="L1610" s="59" t="s">
        <v>573</v>
      </c>
      <c r="M1610">
        <v>1</v>
      </c>
    </row>
    <row r="1611" spans="1:13">
      <c r="A1611" s="17" t="s">
        <v>376</v>
      </c>
      <c r="B1611" s="17" t="s">
        <v>494</v>
      </c>
      <c r="C1611" s="18"/>
      <c r="D1611" s="19">
        <v>1</v>
      </c>
      <c r="E1611" s="58"/>
      <c r="F1611" s="20"/>
      <c r="G1611" s="18"/>
      <c r="H1611" s="25"/>
      <c r="I1611" s="15">
        <v>1611</v>
      </c>
      <c r="J1611" s="15"/>
      <c r="K1611" s="16"/>
      <c r="L1611" s="59" t="s">
        <v>572</v>
      </c>
      <c r="M1611">
        <v>1</v>
      </c>
    </row>
    <row r="1612" spans="1:13">
      <c r="A1612" s="17" t="s">
        <v>376</v>
      </c>
      <c r="B1612" s="17" t="s">
        <v>529</v>
      </c>
      <c r="C1612" s="18"/>
      <c r="D1612" s="19">
        <v>1</v>
      </c>
      <c r="E1612" s="58"/>
      <c r="F1612" s="20"/>
      <c r="G1612" s="18"/>
      <c r="H1612" s="25"/>
      <c r="I1612" s="15">
        <v>1612</v>
      </c>
      <c r="J1612" s="15"/>
      <c r="K1612" s="16"/>
      <c r="L1612" s="59" t="s">
        <v>573</v>
      </c>
      <c r="M1612">
        <v>1</v>
      </c>
    </row>
    <row r="1613" spans="1:13">
      <c r="A1613" s="17" t="s">
        <v>376</v>
      </c>
      <c r="B1613" s="17" t="s">
        <v>505</v>
      </c>
      <c r="C1613" s="18"/>
      <c r="D1613" s="19">
        <v>1</v>
      </c>
      <c r="E1613" s="58"/>
      <c r="F1613" s="20"/>
      <c r="G1613" s="18"/>
      <c r="H1613" s="25"/>
      <c r="I1613" s="15">
        <v>1613</v>
      </c>
      <c r="J1613" s="15"/>
      <c r="K1613" s="16"/>
      <c r="L1613" s="59" t="s">
        <v>573</v>
      </c>
      <c r="M1613">
        <v>1</v>
      </c>
    </row>
    <row r="1614" spans="1:13">
      <c r="A1614" s="17" t="s">
        <v>505</v>
      </c>
      <c r="B1614" s="17" t="s">
        <v>376</v>
      </c>
      <c r="C1614" s="18"/>
      <c r="D1614" s="19">
        <v>1</v>
      </c>
      <c r="E1614" s="58"/>
      <c r="F1614" s="20"/>
      <c r="G1614" s="18"/>
      <c r="H1614" s="25"/>
      <c r="I1614" s="15">
        <v>1614</v>
      </c>
      <c r="J1614" s="15"/>
      <c r="K1614" s="16"/>
      <c r="L1614" s="59" t="s">
        <v>573</v>
      </c>
      <c r="M1614">
        <v>1</v>
      </c>
    </row>
    <row r="1615" spans="1:13">
      <c r="A1615" s="17" t="s">
        <v>504</v>
      </c>
      <c r="B1615" s="17" t="s">
        <v>204</v>
      </c>
      <c r="C1615" s="18"/>
      <c r="D1615" s="19">
        <v>1</v>
      </c>
      <c r="E1615" s="58"/>
      <c r="F1615" s="20"/>
      <c r="G1615" s="18"/>
      <c r="H1615" s="25"/>
      <c r="I1615" s="15">
        <v>1615</v>
      </c>
      <c r="J1615" s="15"/>
      <c r="K1615" s="16"/>
      <c r="L1615" s="59" t="s">
        <v>573</v>
      </c>
      <c r="M1615">
        <v>1</v>
      </c>
    </row>
    <row r="1616" spans="1:13">
      <c r="A1616" s="17" t="s">
        <v>504</v>
      </c>
      <c r="B1616" s="17" t="s">
        <v>505</v>
      </c>
      <c r="C1616" s="18"/>
      <c r="D1616" s="19">
        <v>1</v>
      </c>
      <c r="E1616" s="58"/>
      <c r="F1616" s="20"/>
      <c r="G1616" s="18"/>
      <c r="H1616" s="25"/>
      <c r="I1616" s="15">
        <v>1616</v>
      </c>
      <c r="J1616" s="15"/>
      <c r="K1616" s="16"/>
      <c r="L1616" s="59" t="s">
        <v>573</v>
      </c>
      <c r="M1616">
        <v>1</v>
      </c>
    </row>
    <row r="1617" spans="1:13">
      <c r="A1617" s="17" t="s">
        <v>504</v>
      </c>
      <c r="B1617" s="17" t="s">
        <v>231</v>
      </c>
      <c r="C1617" s="18"/>
      <c r="D1617" s="19">
        <v>1</v>
      </c>
      <c r="E1617" s="58"/>
      <c r="F1617" s="20"/>
      <c r="G1617" s="18"/>
      <c r="H1617" s="25"/>
      <c r="I1617" s="15">
        <v>1617</v>
      </c>
      <c r="J1617" s="15"/>
      <c r="K1617" s="16"/>
      <c r="L1617" s="59" t="s">
        <v>573</v>
      </c>
      <c r="M1617">
        <v>1</v>
      </c>
    </row>
    <row r="1618" spans="1:13">
      <c r="A1618" s="17" t="s">
        <v>204</v>
      </c>
      <c r="B1618" s="17" t="s">
        <v>504</v>
      </c>
      <c r="C1618" s="18"/>
      <c r="D1618" s="19">
        <v>1</v>
      </c>
      <c r="E1618" s="58"/>
      <c r="F1618" s="20"/>
      <c r="G1618" s="18"/>
      <c r="H1618" s="25"/>
      <c r="I1618" s="15">
        <v>1618</v>
      </c>
      <c r="J1618" s="15"/>
      <c r="K1618" s="16"/>
      <c r="L1618" s="59" t="s">
        <v>573</v>
      </c>
      <c r="M1618">
        <v>1</v>
      </c>
    </row>
    <row r="1619" spans="1:13">
      <c r="A1619" s="17" t="s">
        <v>231</v>
      </c>
      <c r="B1619" s="17" t="s">
        <v>504</v>
      </c>
      <c r="C1619" s="18"/>
      <c r="D1619" s="19">
        <v>1</v>
      </c>
      <c r="E1619" s="58"/>
      <c r="F1619" s="20"/>
      <c r="G1619" s="18"/>
      <c r="H1619" s="25"/>
      <c r="I1619" s="15">
        <v>1619</v>
      </c>
      <c r="J1619" s="15"/>
      <c r="K1619" s="16"/>
      <c r="L1619" s="59" t="s">
        <v>573</v>
      </c>
      <c r="M1619">
        <v>1</v>
      </c>
    </row>
    <row r="1620" spans="1:13">
      <c r="A1620" s="17" t="s">
        <v>505</v>
      </c>
      <c r="B1620" s="17" t="s">
        <v>504</v>
      </c>
      <c r="C1620" s="18"/>
      <c r="D1620" s="19">
        <v>1</v>
      </c>
      <c r="E1620" s="58"/>
      <c r="F1620" s="20"/>
      <c r="G1620" s="18"/>
      <c r="H1620" s="25"/>
      <c r="I1620" s="15">
        <v>1620</v>
      </c>
      <c r="J1620" s="15"/>
      <c r="K1620" s="16"/>
      <c r="L1620" s="59" t="s">
        <v>573</v>
      </c>
      <c r="M1620">
        <v>1</v>
      </c>
    </row>
    <row r="1621" spans="1:13">
      <c r="A1621" s="17" t="s">
        <v>506</v>
      </c>
      <c r="B1621" s="17" t="s">
        <v>546</v>
      </c>
      <c r="C1621" s="18"/>
      <c r="D1621" s="19">
        <v>1</v>
      </c>
      <c r="E1621" s="58"/>
      <c r="F1621" s="20"/>
      <c r="G1621" s="18"/>
      <c r="H1621" s="25"/>
      <c r="I1621" s="15">
        <v>1621</v>
      </c>
      <c r="J1621" s="15"/>
      <c r="K1621" s="16"/>
      <c r="L1621" s="59" t="s">
        <v>572</v>
      </c>
      <c r="M1621">
        <v>1</v>
      </c>
    </row>
    <row r="1622" spans="1:13">
      <c r="A1622" s="17" t="s">
        <v>506</v>
      </c>
      <c r="B1622" s="17" t="s">
        <v>494</v>
      </c>
      <c r="C1622" s="18"/>
      <c r="D1622" s="19">
        <v>1</v>
      </c>
      <c r="E1622" s="58"/>
      <c r="F1622" s="20"/>
      <c r="G1622" s="18"/>
      <c r="H1622" s="25"/>
      <c r="I1622" s="15">
        <v>1622</v>
      </c>
      <c r="J1622" s="15"/>
      <c r="K1622" s="16"/>
      <c r="L1622" s="59" t="s">
        <v>573</v>
      </c>
      <c r="M1622">
        <v>1</v>
      </c>
    </row>
    <row r="1623" spans="1:13">
      <c r="A1623" s="17" t="s">
        <v>346</v>
      </c>
      <c r="B1623" s="17" t="s">
        <v>491</v>
      </c>
      <c r="C1623" s="18"/>
      <c r="D1623" s="19">
        <v>1</v>
      </c>
      <c r="E1623" s="58"/>
      <c r="F1623" s="20"/>
      <c r="G1623" s="18"/>
      <c r="H1623" s="25"/>
      <c r="I1623" s="15">
        <v>1623</v>
      </c>
      <c r="J1623" s="15"/>
      <c r="K1623" s="16"/>
      <c r="L1623" s="59" t="s">
        <v>573</v>
      </c>
      <c r="M1623">
        <v>1</v>
      </c>
    </row>
    <row r="1624" spans="1:13">
      <c r="A1624" s="17" t="s">
        <v>452</v>
      </c>
      <c r="B1624" s="17" t="s">
        <v>491</v>
      </c>
      <c r="C1624" s="18"/>
      <c r="D1624" s="19">
        <v>1</v>
      </c>
      <c r="E1624" s="58"/>
      <c r="F1624" s="20"/>
      <c r="G1624" s="18"/>
      <c r="H1624" s="25"/>
      <c r="I1624" s="15">
        <v>1624</v>
      </c>
      <c r="J1624" s="15"/>
      <c r="K1624" s="16"/>
      <c r="L1624" s="59" t="s">
        <v>573</v>
      </c>
      <c r="M1624">
        <v>1</v>
      </c>
    </row>
    <row r="1625" spans="1:13">
      <c r="A1625" s="17" t="s">
        <v>491</v>
      </c>
      <c r="B1625" s="17" t="s">
        <v>489</v>
      </c>
      <c r="C1625" s="18"/>
      <c r="D1625" s="19">
        <v>1</v>
      </c>
      <c r="E1625" s="58"/>
      <c r="F1625" s="20"/>
      <c r="G1625" s="18"/>
      <c r="H1625" s="25"/>
      <c r="I1625" s="15">
        <v>1625</v>
      </c>
      <c r="J1625" s="15"/>
      <c r="K1625" s="16"/>
      <c r="L1625" s="59" t="s">
        <v>573</v>
      </c>
      <c r="M1625">
        <v>1</v>
      </c>
    </row>
    <row r="1626" spans="1:13">
      <c r="A1626" s="17" t="s">
        <v>491</v>
      </c>
      <c r="B1626" s="17" t="s">
        <v>536</v>
      </c>
      <c r="C1626" s="18"/>
      <c r="D1626" s="19">
        <v>1</v>
      </c>
      <c r="E1626" s="58"/>
      <c r="F1626" s="20"/>
      <c r="G1626" s="18"/>
      <c r="H1626" s="25"/>
      <c r="I1626" s="15">
        <v>1626</v>
      </c>
      <c r="J1626" s="15"/>
      <c r="K1626" s="16"/>
      <c r="L1626" s="59" t="s">
        <v>573</v>
      </c>
      <c r="M1626">
        <v>1</v>
      </c>
    </row>
    <row r="1627" spans="1:13">
      <c r="A1627" s="17" t="s">
        <v>491</v>
      </c>
      <c r="B1627" s="17" t="s">
        <v>507</v>
      </c>
      <c r="C1627" s="18"/>
      <c r="D1627" s="19">
        <v>1</v>
      </c>
      <c r="E1627" s="58"/>
      <c r="F1627" s="20"/>
      <c r="G1627" s="18"/>
      <c r="H1627" s="25"/>
      <c r="I1627" s="15">
        <v>1627</v>
      </c>
      <c r="J1627" s="15"/>
      <c r="K1627" s="16"/>
      <c r="L1627" s="59" t="s">
        <v>573</v>
      </c>
      <c r="M1627">
        <v>1</v>
      </c>
    </row>
    <row r="1628" spans="1:13">
      <c r="A1628" s="17" t="s">
        <v>491</v>
      </c>
      <c r="B1628" s="17" t="s">
        <v>452</v>
      </c>
      <c r="C1628" s="18"/>
      <c r="D1628" s="19">
        <v>1</v>
      </c>
      <c r="E1628" s="58"/>
      <c r="F1628" s="20"/>
      <c r="G1628" s="18"/>
      <c r="H1628" s="25"/>
      <c r="I1628" s="15">
        <v>1628</v>
      </c>
      <c r="J1628" s="15"/>
      <c r="K1628" s="16"/>
      <c r="L1628" s="59" t="s">
        <v>573</v>
      </c>
      <c r="M1628">
        <v>1</v>
      </c>
    </row>
    <row r="1629" spans="1:13">
      <c r="A1629" s="17" t="s">
        <v>491</v>
      </c>
      <c r="B1629" s="17" t="s">
        <v>494</v>
      </c>
      <c r="C1629" s="18"/>
      <c r="D1629" s="19">
        <v>1</v>
      </c>
      <c r="E1629" s="58"/>
      <c r="F1629" s="20"/>
      <c r="G1629" s="18"/>
      <c r="H1629" s="25"/>
      <c r="I1629" s="15">
        <v>1629</v>
      </c>
      <c r="J1629" s="15"/>
      <c r="K1629" s="16"/>
      <c r="L1629" s="59" t="s">
        <v>573</v>
      </c>
      <c r="M1629">
        <v>1</v>
      </c>
    </row>
    <row r="1630" spans="1:13">
      <c r="A1630" s="17" t="s">
        <v>491</v>
      </c>
      <c r="B1630" s="17" t="s">
        <v>327</v>
      </c>
      <c r="C1630" s="18"/>
      <c r="D1630" s="19">
        <v>1</v>
      </c>
      <c r="E1630" s="58"/>
      <c r="F1630" s="20"/>
      <c r="G1630" s="18"/>
      <c r="H1630" s="25"/>
      <c r="I1630" s="15">
        <v>1630</v>
      </c>
      <c r="J1630" s="15"/>
      <c r="K1630" s="16"/>
      <c r="L1630" s="59" t="s">
        <v>573</v>
      </c>
      <c r="M1630">
        <v>1</v>
      </c>
    </row>
    <row r="1631" spans="1:13">
      <c r="A1631" s="17" t="s">
        <v>491</v>
      </c>
      <c r="B1631" s="17" t="s">
        <v>346</v>
      </c>
      <c r="C1631" s="18"/>
      <c r="D1631" s="19">
        <v>1</v>
      </c>
      <c r="E1631" s="58"/>
      <c r="F1631" s="20"/>
      <c r="G1631" s="18"/>
      <c r="H1631" s="25"/>
      <c r="I1631" s="15">
        <v>1631</v>
      </c>
      <c r="J1631" s="15"/>
      <c r="K1631" s="16"/>
      <c r="L1631" s="59" t="s">
        <v>573</v>
      </c>
      <c r="M1631">
        <v>1</v>
      </c>
    </row>
    <row r="1632" spans="1:13">
      <c r="A1632" s="17" t="s">
        <v>489</v>
      </c>
      <c r="B1632" s="17" t="s">
        <v>491</v>
      </c>
      <c r="C1632" s="18"/>
      <c r="D1632" s="19">
        <v>1</v>
      </c>
      <c r="E1632" s="58"/>
      <c r="F1632" s="20"/>
      <c r="G1632" s="18"/>
      <c r="H1632" s="25"/>
      <c r="I1632" s="15">
        <v>1632</v>
      </c>
      <c r="J1632" s="15"/>
      <c r="K1632" s="16"/>
      <c r="L1632" s="59" t="s">
        <v>573</v>
      </c>
      <c r="M1632">
        <v>1</v>
      </c>
    </row>
    <row r="1633" spans="1:13">
      <c r="A1633" s="17" t="s">
        <v>507</v>
      </c>
      <c r="B1633" s="17" t="s">
        <v>491</v>
      </c>
      <c r="C1633" s="18"/>
      <c r="D1633" s="19">
        <v>1</v>
      </c>
      <c r="E1633" s="58"/>
      <c r="F1633" s="20"/>
      <c r="G1633" s="18"/>
      <c r="H1633" s="25"/>
      <c r="I1633" s="15">
        <v>1633</v>
      </c>
      <c r="J1633" s="15"/>
      <c r="K1633" s="16"/>
      <c r="L1633" s="59" t="s">
        <v>573</v>
      </c>
      <c r="M1633">
        <v>1</v>
      </c>
    </row>
    <row r="1634" spans="1:13">
      <c r="A1634" s="17" t="s">
        <v>408</v>
      </c>
      <c r="B1634" s="17" t="s">
        <v>507</v>
      </c>
      <c r="C1634" s="18"/>
      <c r="D1634" s="19">
        <v>1</v>
      </c>
      <c r="E1634" s="58"/>
      <c r="F1634" s="20"/>
      <c r="G1634" s="18"/>
      <c r="H1634" s="25"/>
      <c r="I1634" s="15">
        <v>1634</v>
      </c>
      <c r="J1634" s="15"/>
      <c r="K1634" s="16"/>
      <c r="L1634" s="59" t="s">
        <v>573</v>
      </c>
      <c r="M1634">
        <v>1</v>
      </c>
    </row>
    <row r="1635" spans="1:13">
      <c r="A1635" s="17" t="s">
        <v>507</v>
      </c>
      <c r="B1635" s="17" t="s">
        <v>353</v>
      </c>
      <c r="C1635" s="18"/>
      <c r="D1635" s="19">
        <v>1</v>
      </c>
      <c r="E1635" s="58"/>
      <c r="F1635" s="20"/>
      <c r="G1635" s="18"/>
      <c r="H1635" s="25"/>
      <c r="I1635" s="15">
        <v>1635</v>
      </c>
      <c r="J1635" s="15"/>
      <c r="K1635" s="16"/>
      <c r="L1635" s="59" t="s">
        <v>573</v>
      </c>
      <c r="M1635">
        <v>1</v>
      </c>
    </row>
    <row r="1636" spans="1:13">
      <c r="A1636" s="17" t="s">
        <v>507</v>
      </c>
      <c r="B1636" s="17" t="s">
        <v>408</v>
      </c>
      <c r="C1636" s="18"/>
      <c r="D1636" s="19">
        <v>1</v>
      </c>
      <c r="E1636" s="58"/>
      <c r="F1636" s="20"/>
      <c r="G1636" s="18"/>
      <c r="H1636" s="25"/>
      <c r="I1636" s="15">
        <v>1636</v>
      </c>
      <c r="J1636" s="15"/>
      <c r="K1636" s="16"/>
      <c r="L1636" s="59" t="s">
        <v>573</v>
      </c>
      <c r="M1636">
        <v>1</v>
      </c>
    </row>
    <row r="1637" spans="1:13">
      <c r="A1637" s="17" t="s">
        <v>508</v>
      </c>
      <c r="B1637" s="17" t="s">
        <v>505</v>
      </c>
      <c r="C1637" s="18"/>
      <c r="D1637" s="19">
        <v>1</v>
      </c>
      <c r="E1637" s="58"/>
      <c r="F1637" s="20"/>
      <c r="G1637" s="18"/>
      <c r="H1637" s="25"/>
      <c r="I1637" s="15">
        <v>1637</v>
      </c>
      <c r="J1637" s="15"/>
      <c r="K1637" s="16"/>
      <c r="L1637" s="59" t="s">
        <v>572</v>
      </c>
      <c r="M1637">
        <v>1</v>
      </c>
    </row>
    <row r="1638" spans="1:13">
      <c r="A1638" s="17" t="s">
        <v>508</v>
      </c>
      <c r="B1638" s="17" t="s">
        <v>531</v>
      </c>
      <c r="C1638" s="18"/>
      <c r="D1638" s="19">
        <v>1</v>
      </c>
      <c r="E1638" s="58"/>
      <c r="F1638" s="20"/>
      <c r="G1638" s="18"/>
      <c r="H1638" s="25"/>
      <c r="I1638" s="15">
        <v>1638</v>
      </c>
      <c r="J1638" s="15"/>
      <c r="K1638" s="16"/>
      <c r="L1638" s="59" t="s">
        <v>573</v>
      </c>
      <c r="M1638">
        <v>1</v>
      </c>
    </row>
    <row r="1639" spans="1:13">
      <c r="A1639" s="17" t="s">
        <v>174</v>
      </c>
      <c r="B1639" s="17" t="s">
        <v>332</v>
      </c>
      <c r="C1639" s="18"/>
      <c r="D1639" s="19">
        <v>1</v>
      </c>
      <c r="E1639" s="58"/>
      <c r="F1639" s="20"/>
      <c r="G1639" s="18"/>
      <c r="H1639" s="25"/>
      <c r="I1639" s="15">
        <v>1639</v>
      </c>
      <c r="J1639" s="15"/>
      <c r="K1639" s="16"/>
      <c r="L1639" s="59" t="s">
        <v>573</v>
      </c>
      <c r="M1639">
        <v>1</v>
      </c>
    </row>
    <row r="1640" spans="1:13">
      <c r="A1640" s="17" t="s">
        <v>174</v>
      </c>
      <c r="B1640" s="17" t="s">
        <v>352</v>
      </c>
      <c r="C1640" s="18"/>
      <c r="D1640" s="19">
        <v>1</v>
      </c>
      <c r="E1640" s="58"/>
      <c r="F1640" s="20"/>
      <c r="G1640" s="18"/>
      <c r="H1640" s="25"/>
      <c r="I1640" s="15">
        <v>1640</v>
      </c>
      <c r="J1640" s="15"/>
      <c r="K1640" s="16"/>
      <c r="L1640" s="59" t="s">
        <v>573</v>
      </c>
      <c r="M1640">
        <v>1</v>
      </c>
    </row>
    <row r="1641" spans="1:13">
      <c r="A1641" s="17" t="s">
        <v>174</v>
      </c>
      <c r="B1641" s="17" t="s">
        <v>351</v>
      </c>
      <c r="C1641" s="18"/>
      <c r="D1641" s="19">
        <v>1</v>
      </c>
      <c r="E1641" s="58"/>
      <c r="F1641" s="20"/>
      <c r="G1641" s="18"/>
      <c r="H1641" s="25"/>
      <c r="I1641" s="15">
        <v>1641</v>
      </c>
      <c r="J1641" s="15"/>
      <c r="K1641" s="16"/>
      <c r="L1641" s="59" t="s">
        <v>573</v>
      </c>
      <c r="M1641">
        <v>1</v>
      </c>
    </row>
    <row r="1642" spans="1:13">
      <c r="A1642" s="17" t="s">
        <v>174</v>
      </c>
      <c r="B1642" s="17" t="s">
        <v>531</v>
      </c>
      <c r="C1642" s="18"/>
      <c r="D1642" s="19">
        <v>1</v>
      </c>
      <c r="E1642" s="58"/>
      <c r="F1642" s="20"/>
      <c r="G1642" s="18"/>
      <c r="H1642" s="25"/>
      <c r="I1642" s="15">
        <v>1642</v>
      </c>
      <c r="J1642" s="15"/>
      <c r="K1642" s="16"/>
      <c r="L1642" s="59" t="s">
        <v>573</v>
      </c>
      <c r="M1642">
        <v>1</v>
      </c>
    </row>
    <row r="1643" spans="1:13">
      <c r="A1643" s="17" t="s">
        <v>174</v>
      </c>
      <c r="B1643" s="17" t="s">
        <v>513</v>
      </c>
      <c r="C1643" s="18"/>
      <c r="D1643" s="19">
        <v>1</v>
      </c>
      <c r="E1643" s="58"/>
      <c r="F1643" s="20"/>
      <c r="G1643" s="18"/>
      <c r="H1643" s="25"/>
      <c r="I1643" s="15">
        <v>1643</v>
      </c>
      <c r="J1643" s="15"/>
      <c r="K1643" s="16"/>
      <c r="L1643" s="59" t="s">
        <v>573</v>
      </c>
      <c r="M1643">
        <v>1</v>
      </c>
    </row>
    <row r="1644" spans="1:13">
      <c r="A1644" s="17" t="s">
        <v>174</v>
      </c>
      <c r="B1644" s="17" t="s">
        <v>542</v>
      </c>
      <c r="C1644" s="18"/>
      <c r="D1644" s="19">
        <v>1</v>
      </c>
      <c r="E1644" s="58"/>
      <c r="F1644" s="20"/>
      <c r="G1644" s="18"/>
      <c r="H1644" s="25"/>
      <c r="I1644" s="15">
        <v>1644</v>
      </c>
      <c r="J1644" s="15"/>
      <c r="K1644" s="16"/>
      <c r="L1644" s="59" t="s">
        <v>573</v>
      </c>
      <c r="M1644">
        <v>1</v>
      </c>
    </row>
    <row r="1645" spans="1:13">
      <c r="A1645" s="17" t="s">
        <v>174</v>
      </c>
      <c r="B1645" s="17" t="s">
        <v>408</v>
      </c>
      <c r="C1645" s="18"/>
      <c r="D1645" s="19">
        <v>1</v>
      </c>
      <c r="E1645" s="58"/>
      <c r="F1645" s="20"/>
      <c r="G1645" s="18"/>
      <c r="H1645" s="25"/>
      <c r="I1645" s="15">
        <v>1645</v>
      </c>
      <c r="J1645" s="15"/>
      <c r="K1645" s="16"/>
      <c r="L1645" s="59" t="s">
        <v>573</v>
      </c>
      <c r="M1645">
        <v>1</v>
      </c>
    </row>
    <row r="1646" spans="1:13">
      <c r="A1646" s="17" t="s">
        <v>174</v>
      </c>
      <c r="B1646" s="17" t="s">
        <v>554</v>
      </c>
      <c r="C1646" s="18"/>
      <c r="D1646" s="19">
        <v>1</v>
      </c>
      <c r="E1646" s="58"/>
      <c r="F1646" s="20"/>
      <c r="G1646" s="18"/>
      <c r="H1646" s="25"/>
      <c r="I1646" s="15">
        <v>1646</v>
      </c>
      <c r="J1646" s="15"/>
      <c r="K1646" s="16"/>
      <c r="L1646" s="59" t="s">
        <v>573</v>
      </c>
      <c r="M1646">
        <v>1</v>
      </c>
    </row>
    <row r="1647" spans="1:13">
      <c r="A1647" s="17" t="s">
        <v>174</v>
      </c>
      <c r="B1647" s="17" t="s">
        <v>355</v>
      </c>
      <c r="C1647" s="18"/>
      <c r="D1647" s="19">
        <v>1</v>
      </c>
      <c r="E1647" s="58"/>
      <c r="F1647" s="20"/>
      <c r="G1647" s="18"/>
      <c r="H1647" s="25"/>
      <c r="I1647" s="15">
        <v>1647</v>
      </c>
      <c r="J1647" s="15"/>
      <c r="K1647" s="16"/>
      <c r="L1647" s="59" t="s">
        <v>573</v>
      </c>
      <c r="M1647">
        <v>1</v>
      </c>
    </row>
    <row r="1648" spans="1:13">
      <c r="A1648" s="17" t="s">
        <v>174</v>
      </c>
      <c r="B1648" s="17" t="s">
        <v>231</v>
      </c>
      <c r="C1648" s="18"/>
      <c r="D1648" s="19">
        <v>1</v>
      </c>
      <c r="E1648" s="58"/>
      <c r="F1648" s="20"/>
      <c r="G1648" s="18"/>
      <c r="H1648" s="25"/>
      <c r="I1648" s="15">
        <v>1648</v>
      </c>
      <c r="J1648" s="15"/>
      <c r="K1648" s="16"/>
      <c r="L1648" s="59" t="s">
        <v>573</v>
      </c>
      <c r="M1648">
        <v>1</v>
      </c>
    </row>
    <row r="1649" spans="1:13">
      <c r="A1649" s="17" t="s">
        <v>174</v>
      </c>
      <c r="B1649" s="17" t="s">
        <v>290</v>
      </c>
      <c r="C1649" s="18"/>
      <c r="D1649" s="19">
        <v>1</v>
      </c>
      <c r="E1649" s="58"/>
      <c r="F1649" s="20"/>
      <c r="G1649" s="18"/>
      <c r="H1649" s="25"/>
      <c r="I1649" s="15">
        <v>1649</v>
      </c>
      <c r="J1649" s="15"/>
      <c r="K1649" s="16"/>
      <c r="L1649" s="59" t="s">
        <v>573</v>
      </c>
      <c r="M1649">
        <v>1</v>
      </c>
    </row>
    <row r="1650" spans="1:13">
      <c r="A1650" s="17" t="s">
        <v>174</v>
      </c>
      <c r="B1650" s="17" t="s">
        <v>468</v>
      </c>
      <c r="C1650" s="18"/>
      <c r="D1650" s="19">
        <v>1</v>
      </c>
      <c r="E1650" s="58"/>
      <c r="F1650" s="20"/>
      <c r="G1650" s="18"/>
      <c r="H1650" s="25"/>
      <c r="I1650" s="15">
        <v>1650</v>
      </c>
      <c r="J1650" s="15"/>
      <c r="K1650" s="16"/>
      <c r="L1650" s="59" t="s">
        <v>573</v>
      </c>
      <c r="M1650">
        <v>1</v>
      </c>
    </row>
    <row r="1651" spans="1:13">
      <c r="A1651" s="17" t="s">
        <v>174</v>
      </c>
      <c r="B1651" s="17" t="s">
        <v>373</v>
      </c>
      <c r="C1651" s="18"/>
      <c r="D1651" s="19">
        <v>1</v>
      </c>
      <c r="E1651" s="58"/>
      <c r="F1651" s="20"/>
      <c r="G1651" s="18"/>
      <c r="H1651" s="25"/>
      <c r="I1651" s="15">
        <v>1651</v>
      </c>
      <c r="J1651" s="15"/>
      <c r="K1651" s="16"/>
      <c r="L1651" s="59" t="s">
        <v>573</v>
      </c>
      <c r="M1651">
        <v>1</v>
      </c>
    </row>
    <row r="1652" spans="1:13">
      <c r="A1652" s="17" t="s">
        <v>174</v>
      </c>
      <c r="B1652" s="17" t="s">
        <v>396</v>
      </c>
      <c r="C1652" s="18"/>
      <c r="D1652" s="19">
        <v>1</v>
      </c>
      <c r="E1652" s="58"/>
      <c r="F1652" s="20"/>
      <c r="G1652" s="18"/>
      <c r="H1652" s="25"/>
      <c r="I1652" s="15">
        <v>1652</v>
      </c>
      <c r="J1652" s="15"/>
      <c r="K1652" s="16"/>
      <c r="L1652" s="59" t="s">
        <v>573</v>
      </c>
      <c r="M1652">
        <v>1</v>
      </c>
    </row>
    <row r="1653" spans="1:13">
      <c r="A1653" s="17" t="s">
        <v>174</v>
      </c>
      <c r="B1653" s="17" t="s">
        <v>486</v>
      </c>
      <c r="C1653" s="18"/>
      <c r="D1653" s="19">
        <v>1</v>
      </c>
      <c r="E1653" s="58"/>
      <c r="F1653" s="20"/>
      <c r="G1653" s="18"/>
      <c r="H1653" s="25"/>
      <c r="I1653" s="15">
        <v>1653</v>
      </c>
      <c r="J1653" s="15"/>
      <c r="K1653" s="16"/>
      <c r="L1653" s="59" t="s">
        <v>573</v>
      </c>
      <c r="M1653">
        <v>1</v>
      </c>
    </row>
    <row r="1654" spans="1:13">
      <c r="A1654" s="17" t="s">
        <v>174</v>
      </c>
      <c r="B1654" s="17" t="s">
        <v>516</v>
      </c>
      <c r="C1654" s="18"/>
      <c r="D1654" s="19">
        <v>1</v>
      </c>
      <c r="E1654" s="58"/>
      <c r="F1654" s="20"/>
      <c r="G1654" s="18"/>
      <c r="H1654" s="25"/>
      <c r="I1654" s="15">
        <v>1654</v>
      </c>
      <c r="J1654" s="15"/>
      <c r="K1654" s="16"/>
      <c r="L1654" s="59" t="s">
        <v>573</v>
      </c>
      <c r="M1654">
        <v>1</v>
      </c>
    </row>
    <row r="1655" spans="1:13">
      <c r="A1655" s="17" t="s">
        <v>174</v>
      </c>
      <c r="B1655" s="17" t="s">
        <v>434</v>
      </c>
      <c r="C1655" s="18"/>
      <c r="D1655" s="19">
        <v>1</v>
      </c>
      <c r="E1655" s="58"/>
      <c r="F1655" s="20"/>
      <c r="G1655" s="18"/>
      <c r="H1655" s="25"/>
      <c r="I1655" s="15">
        <v>1655</v>
      </c>
      <c r="J1655" s="15"/>
      <c r="K1655" s="16"/>
      <c r="L1655" s="59" t="s">
        <v>573</v>
      </c>
      <c r="M1655">
        <v>1</v>
      </c>
    </row>
    <row r="1656" spans="1:13">
      <c r="A1656" s="17" t="s">
        <v>174</v>
      </c>
      <c r="B1656" s="17" t="s">
        <v>546</v>
      </c>
      <c r="C1656" s="18"/>
      <c r="D1656" s="19">
        <v>1</v>
      </c>
      <c r="E1656" s="58"/>
      <c r="F1656" s="20"/>
      <c r="G1656" s="18"/>
      <c r="H1656" s="25"/>
      <c r="I1656" s="15">
        <v>1656</v>
      </c>
      <c r="J1656" s="15"/>
      <c r="K1656" s="16"/>
      <c r="L1656" s="59" t="s">
        <v>573</v>
      </c>
      <c r="M1656">
        <v>1</v>
      </c>
    </row>
    <row r="1657" spans="1:13">
      <c r="A1657" s="17" t="s">
        <v>174</v>
      </c>
      <c r="B1657" s="17" t="s">
        <v>194</v>
      </c>
      <c r="C1657" s="18"/>
      <c r="D1657" s="19">
        <v>1</v>
      </c>
      <c r="E1657" s="58"/>
      <c r="F1657" s="20"/>
      <c r="G1657" s="18"/>
      <c r="H1657" s="25"/>
      <c r="I1657" s="15">
        <v>1657</v>
      </c>
      <c r="J1657" s="15"/>
      <c r="K1657" s="16"/>
      <c r="L1657" s="59" t="s">
        <v>573</v>
      </c>
      <c r="M1657">
        <v>1</v>
      </c>
    </row>
    <row r="1658" spans="1:13">
      <c r="A1658" s="17" t="s">
        <v>174</v>
      </c>
      <c r="B1658" s="17" t="s">
        <v>509</v>
      </c>
      <c r="C1658" s="18"/>
      <c r="D1658" s="19">
        <v>1</v>
      </c>
      <c r="E1658" s="58"/>
      <c r="F1658" s="20"/>
      <c r="G1658" s="18"/>
      <c r="H1658" s="25"/>
      <c r="I1658" s="15">
        <v>1658</v>
      </c>
      <c r="J1658" s="15"/>
      <c r="K1658" s="16"/>
      <c r="L1658" s="59" t="s">
        <v>573</v>
      </c>
      <c r="M1658">
        <v>1</v>
      </c>
    </row>
    <row r="1659" spans="1:13">
      <c r="A1659" s="17" t="s">
        <v>174</v>
      </c>
      <c r="B1659" s="17" t="s">
        <v>500</v>
      </c>
      <c r="C1659" s="18"/>
      <c r="D1659" s="19">
        <v>1</v>
      </c>
      <c r="E1659" s="58"/>
      <c r="F1659" s="20"/>
      <c r="G1659" s="18"/>
      <c r="H1659" s="25"/>
      <c r="I1659" s="15">
        <v>1659</v>
      </c>
      <c r="J1659" s="15"/>
      <c r="K1659" s="16"/>
      <c r="L1659" s="59" t="s">
        <v>573</v>
      </c>
      <c r="M1659">
        <v>1</v>
      </c>
    </row>
    <row r="1660" spans="1:13">
      <c r="A1660" s="17" t="s">
        <v>174</v>
      </c>
      <c r="B1660" s="17" t="s">
        <v>213</v>
      </c>
      <c r="C1660" s="18"/>
      <c r="D1660" s="19">
        <v>1</v>
      </c>
      <c r="E1660" s="58"/>
      <c r="F1660" s="20"/>
      <c r="G1660" s="18"/>
      <c r="H1660" s="25"/>
      <c r="I1660" s="15">
        <v>1660</v>
      </c>
      <c r="J1660" s="15"/>
      <c r="K1660" s="16"/>
      <c r="L1660" s="59" t="s">
        <v>573</v>
      </c>
      <c r="M1660">
        <v>1</v>
      </c>
    </row>
    <row r="1661" spans="1:13">
      <c r="A1661" s="17" t="s">
        <v>174</v>
      </c>
      <c r="B1661" s="17" t="s">
        <v>529</v>
      </c>
      <c r="C1661" s="18"/>
      <c r="D1661" s="19">
        <v>1</v>
      </c>
      <c r="E1661" s="58"/>
      <c r="F1661" s="20"/>
      <c r="G1661" s="18"/>
      <c r="H1661" s="25"/>
      <c r="I1661" s="15">
        <v>1661</v>
      </c>
      <c r="J1661" s="15"/>
      <c r="K1661" s="16"/>
      <c r="L1661" s="59" t="s">
        <v>573</v>
      </c>
      <c r="M1661">
        <v>1</v>
      </c>
    </row>
    <row r="1662" spans="1:13">
      <c r="A1662" s="17" t="s">
        <v>353</v>
      </c>
      <c r="B1662" s="17" t="s">
        <v>174</v>
      </c>
      <c r="C1662" s="18"/>
      <c r="D1662" s="19">
        <v>1</v>
      </c>
      <c r="E1662" s="58"/>
      <c r="F1662" s="20"/>
      <c r="G1662" s="18"/>
      <c r="H1662" s="25"/>
      <c r="I1662" s="15">
        <v>1662</v>
      </c>
      <c r="J1662" s="15"/>
      <c r="K1662" s="16"/>
      <c r="L1662" s="59" t="s">
        <v>573</v>
      </c>
      <c r="M1662">
        <v>1</v>
      </c>
    </row>
    <row r="1663" spans="1:13">
      <c r="A1663" s="17" t="s">
        <v>486</v>
      </c>
      <c r="B1663" s="17" t="s">
        <v>174</v>
      </c>
      <c r="C1663" s="18"/>
      <c r="D1663" s="19">
        <v>1</v>
      </c>
      <c r="E1663" s="58"/>
      <c r="F1663" s="20"/>
      <c r="G1663" s="18"/>
      <c r="H1663" s="25"/>
      <c r="I1663" s="15">
        <v>1663</v>
      </c>
      <c r="J1663" s="15"/>
      <c r="K1663" s="16"/>
      <c r="L1663" s="59" t="s">
        <v>573</v>
      </c>
      <c r="M1663">
        <v>1</v>
      </c>
    </row>
    <row r="1664" spans="1:13">
      <c r="A1664" s="17" t="s">
        <v>355</v>
      </c>
      <c r="B1664" s="17" t="s">
        <v>174</v>
      </c>
      <c r="C1664" s="18"/>
      <c r="D1664" s="19">
        <v>1</v>
      </c>
      <c r="E1664" s="58"/>
      <c r="F1664" s="20"/>
      <c r="G1664" s="18"/>
      <c r="H1664" s="25"/>
      <c r="I1664" s="15">
        <v>1664</v>
      </c>
      <c r="J1664" s="15"/>
      <c r="K1664" s="16"/>
      <c r="L1664" s="59" t="s">
        <v>573</v>
      </c>
      <c r="M1664">
        <v>1</v>
      </c>
    </row>
    <row r="1665" spans="1:13">
      <c r="A1665" s="17" t="s">
        <v>351</v>
      </c>
      <c r="B1665" s="17" t="s">
        <v>174</v>
      </c>
      <c r="C1665" s="18"/>
      <c r="D1665" s="19">
        <v>1</v>
      </c>
      <c r="E1665" s="58"/>
      <c r="F1665" s="20"/>
      <c r="G1665" s="18"/>
      <c r="H1665" s="25"/>
      <c r="I1665" s="15">
        <v>1665</v>
      </c>
      <c r="J1665" s="15"/>
      <c r="K1665" s="16"/>
      <c r="L1665" s="59" t="s">
        <v>573</v>
      </c>
      <c r="M1665">
        <v>1</v>
      </c>
    </row>
    <row r="1666" spans="1:13">
      <c r="A1666" s="17" t="s">
        <v>194</v>
      </c>
      <c r="B1666" s="17" t="s">
        <v>174</v>
      </c>
      <c r="C1666" s="18"/>
      <c r="D1666" s="19">
        <v>1</v>
      </c>
      <c r="E1666" s="58"/>
      <c r="F1666" s="20"/>
      <c r="G1666" s="18"/>
      <c r="H1666" s="25"/>
      <c r="I1666" s="15">
        <v>1666</v>
      </c>
      <c r="J1666" s="15"/>
      <c r="K1666" s="16"/>
      <c r="L1666" s="59" t="s">
        <v>573</v>
      </c>
      <c r="M1666">
        <v>1</v>
      </c>
    </row>
    <row r="1667" spans="1:13">
      <c r="A1667" s="17" t="s">
        <v>213</v>
      </c>
      <c r="B1667" s="17" t="s">
        <v>174</v>
      </c>
      <c r="C1667" s="18"/>
      <c r="D1667" s="19">
        <v>1</v>
      </c>
      <c r="E1667" s="58"/>
      <c r="F1667" s="20"/>
      <c r="G1667" s="18"/>
      <c r="H1667" s="25"/>
      <c r="I1667" s="15">
        <v>1667</v>
      </c>
      <c r="J1667" s="15"/>
      <c r="K1667" s="16"/>
      <c r="L1667" s="59" t="s">
        <v>573</v>
      </c>
      <c r="M1667">
        <v>1</v>
      </c>
    </row>
    <row r="1668" spans="1:13">
      <c r="A1668" s="17" t="s">
        <v>352</v>
      </c>
      <c r="B1668" s="17" t="s">
        <v>174</v>
      </c>
      <c r="C1668" s="18"/>
      <c r="D1668" s="19">
        <v>1</v>
      </c>
      <c r="E1668" s="58"/>
      <c r="F1668" s="20"/>
      <c r="G1668" s="18"/>
      <c r="H1668" s="25"/>
      <c r="I1668" s="15">
        <v>1668</v>
      </c>
      <c r="J1668" s="15"/>
      <c r="K1668" s="16"/>
      <c r="L1668" s="59" t="s">
        <v>573</v>
      </c>
      <c r="M1668">
        <v>1</v>
      </c>
    </row>
    <row r="1669" spans="1:13">
      <c r="A1669" s="17" t="s">
        <v>231</v>
      </c>
      <c r="B1669" s="17" t="s">
        <v>174</v>
      </c>
      <c r="C1669" s="18"/>
      <c r="D1669" s="19">
        <v>1</v>
      </c>
      <c r="E1669" s="58"/>
      <c r="F1669" s="20"/>
      <c r="G1669" s="18"/>
      <c r="H1669" s="25"/>
      <c r="I1669" s="15">
        <v>1669</v>
      </c>
      <c r="J1669" s="15"/>
      <c r="K1669" s="16"/>
      <c r="L1669" s="59" t="s">
        <v>573</v>
      </c>
      <c r="M1669">
        <v>1</v>
      </c>
    </row>
    <row r="1670" spans="1:13">
      <c r="A1670" s="17" t="s">
        <v>348</v>
      </c>
      <c r="B1670" s="17" t="s">
        <v>174</v>
      </c>
      <c r="C1670" s="18"/>
      <c r="D1670" s="19">
        <v>1</v>
      </c>
      <c r="E1670" s="58"/>
      <c r="F1670" s="20"/>
      <c r="G1670" s="18"/>
      <c r="H1670" s="25"/>
      <c r="I1670" s="15">
        <v>1670</v>
      </c>
      <c r="J1670" s="15"/>
      <c r="K1670" s="16"/>
      <c r="L1670" s="59" t="s">
        <v>573</v>
      </c>
      <c r="M1670">
        <v>1</v>
      </c>
    </row>
    <row r="1671" spans="1:13">
      <c r="A1671" s="17" t="s">
        <v>509</v>
      </c>
      <c r="B1671" s="17" t="s">
        <v>174</v>
      </c>
      <c r="C1671" s="18"/>
      <c r="D1671" s="19">
        <v>1</v>
      </c>
      <c r="E1671" s="58"/>
      <c r="F1671" s="20"/>
      <c r="G1671" s="18"/>
      <c r="H1671" s="25"/>
      <c r="I1671" s="15">
        <v>1671</v>
      </c>
      <c r="J1671" s="15"/>
      <c r="K1671" s="16"/>
      <c r="L1671" s="59" t="s">
        <v>573</v>
      </c>
      <c r="M1671">
        <v>1</v>
      </c>
    </row>
    <row r="1672" spans="1:13">
      <c r="A1672" s="17" t="s">
        <v>510</v>
      </c>
      <c r="B1672" s="17" t="s">
        <v>334</v>
      </c>
      <c r="C1672" s="18"/>
      <c r="D1672" s="19">
        <v>1</v>
      </c>
      <c r="E1672" s="58"/>
      <c r="F1672" s="20"/>
      <c r="G1672" s="18"/>
      <c r="H1672" s="25"/>
      <c r="I1672" s="15">
        <v>1672</v>
      </c>
      <c r="J1672" s="15"/>
      <c r="K1672" s="16"/>
      <c r="L1672" s="59" t="s">
        <v>573</v>
      </c>
      <c r="M1672">
        <v>1</v>
      </c>
    </row>
    <row r="1673" spans="1:13">
      <c r="A1673" s="17" t="s">
        <v>351</v>
      </c>
      <c r="B1673" s="17" t="s">
        <v>334</v>
      </c>
      <c r="C1673" s="18"/>
      <c r="D1673" s="19">
        <v>1</v>
      </c>
      <c r="E1673" s="58"/>
      <c r="F1673" s="20"/>
      <c r="G1673" s="18"/>
      <c r="H1673" s="25"/>
      <c r="I1673" s="15">
        <v>1673</v>
      </c>
      <c r="J1673" s="15"/>
      <c r="K1673" s="16"/>
      <c r="L1673" s="59" t="s">
        <v>573</v>
      </c>
      <c r="M1673">
        <v>1</v>
      </c>
    </row>
    <row r="1674" spans="1:13">
      <c r="A1674" s="17" t="s">
        <v>352</v>
      </c>
      <c r="B1674" s="17" t="s">
        <v>334</v>
      </c>
      <c r="C1674" s="18"/>
      <c r="D1674" s="19">
        <v>1</v>
      </c>
      <c r="E1674" s="58"/>
      <c r="F1674" s="20"/>
      <c r="G1674" s="18"/>
      <c r="H1674" s="25"/>
      <c r="I1674" s="15">
        <v>1674</v>
      </c>
      <c r="J1674" s="15"/>
      <c r="K1674" s="16"/>
      <c r="L1674" s="59" t="s">
        <v>573</v>
      </c>
      <c r="M1674">
        <v>1</v>
      </c>
    </row>
    <row r="1675" spans="1:13">
      <c r="A1675" s="17" t="s">
        <v>334</v>
      </c>
      <c r="B1675" s="17" t="s">
        <v>513</v>
      </c>
      <c r="C1675" s="18"/>
      <c r="D1675" s="19">
        <v>1</v>
      </c>
      <c r="E1675" s="58"/>
      <c r="F1675" s="20"/>
      <c r="G1675" s="18"/>
      <c r="H1675" s="25"/>
      <c r="I1675" s="15">
        <v>1675</v>
      </c>
      <c r="J1675" s="15"/>
      <c r="K1675" s="16"/>
      <c r="L1675" s="59" t="s">
        <v>573</v>
      </c>
      <c r="M1675">
        <v>1</v>
      </c>
    </row>
    <row r="1676" spans="1:13">
      <c r="A1676" s="17" t="s">
        <v>334</v>
      </c>
      <c r="B1676" s="17" t="s">
        <v>510</v>
      </c>
      <c r="C1676" s="18"/>
      <c r="D1676" s="19">
        <v>1</v>
      </c>
      <c r="E1676" s="58"/>
      <c r="F1676" s="20"/>
      <c r="G1676" s="18"/>
      <c r="H1676" s="25"/>
      <c r="I1676" s="15">
        <v>1676</v>
      </c>
      <c r="J1676" s="15"/>
      <c r="K1676" s="16"/>
      <c r="L1676" s="59" t="s">
        <v>573</v>
      </c>
      <c r="M1676">
        <v>1</v>
      </c>
    </row>
    <row r="1677" spans="1:13">
      <c r="A1677" s="17" t="s">
        <v>334</v>
      </c>
      <c r="B1677" s="17" t="s">
        <v>314</v>
      </c>
      <c r="C1677" s="18"/>
      <c r="D1677" s="19">
        <v>1</v>
      </c>
      <c r="E1677" s="58"/>
      <c r="F1677" s="20"/>
      <c r="G1677" s="18"/>
      <c r="H1677" s="25"/>
      <c r="I1677" s="15">
        <v>1677</v>
      </c>
      <c r="J1677" s="15"/>
      <c r="K1677" s="16"/>
      <c r="L1677" s="59" t="s">
        <v>573</v>
      </c>
      <c r="M1677">
        <v>1</v>
      </c>
    </row>
    <row r="1678" spans="1:13">
      <c r="A1678" s="17" t="s">
        <v>334</v>
      </c>
      <c r="B1678" s="17" t="s">
        <v>511</v>
      </c>
      <c r="C1678" s="18"/>
      <c r="D1678" s="19">
        <v>1</v>
      </c>
      <c r="E1678" s="58"/>
      <c r="F1678" s="20"/>
      <c r="G1678" s="18"/>
      <c r="H1678" s="25"/>
      <c r="I1678" s="15">
        <v>1678</v>
      </c>
      <c r="J1678" s="15"/>
      <c r="K1678" s="16"/>
      <c r="L1678" s="59" t="s">
        <v>573</v>
      </c>
      <c r="M1678">
        <v>1</v>
      </c>
    </row>
    <row r="1679" spans="1:13">
      <c r="A1679" s="17" t="s">
        <v>334</v>
      </c>
      <c r="B1679" s="17" t="s">
        <v>497</v>
      </c>
      <c r="C1679" s="18"/>
      <c r="D1679" s="19">
        <v>1</v>
      </c>
      <c r="E1679" s="58"/>
      <c r="F1679" s="20"/>
      <c r="G1679" s="18"/>
      <c r="H1679" s="25"/>
      <c r="I1679" s="15">
        <v>1679</v>
      </c>
      <c r="J1679" s="15"/>
      <c r="K1679" s="16"/>
      <c r="L1679" s="59" t="s">
        <v>573</v>
      </c>
      <c r="M1679">
        <v>1</v>
      </c>
    </row>
    <row r="1680" spans="1:13">
      <c r="A1680" s="17" t="s">
        <v>334</v>
      </c>
      <c r="B1680" s="17" t="s">
        <v>284</v>
      </c>
      <c r="C1680" s="18"/>
      <c r="D1680" s="19">
        <v>1</v>
      </c>
      <c r="E1680" s="58"/>
      <c r="F1680" s="20"/>
      <c r="G1680" s="18"/>
      <c r="H1680" s="25"/>
      <c r="I1680" s="15">
        <v>1680</v>
      </c>
      <c r="J1680" s="15"/>
      <c r="K1680" s="16"/>
      <c r="L1680" s="59" t="s">
        <v>573</v>
      </c>
      <c r="M1680">
        <v>1</v>
      </c>
    </row>
    <row r="1681" spans="1:13">
      <c r="A1681" s="17" t="s">
        <v>334</v>
      </c>
      <c r="B1681" s="17" t="s">
        <v>486</v>
      </c>
      <c r="C1681" s="18"/>
      <c r="D1681" s="19">
        <v>1</v>
      </c>
      <c r="E1681" s="58"/>
      <c r="F1681" s="20"/>
      <c r="G1681" s="18"/>
      <c r="H1681" s="25"/>
      <c r="I1681" s="15">
        <v>1681</v>
      </c>
      <c r="J1681" s="15"/>
      <c r="K1681" s="16"/>
      <c r="L1681" s="59" t="s">
        <v>573</v>
      </c>
      <c r="M1681">
        <v>1</v>
      </c>
    </row>
    <row r="1682" spans="1:13">
      <c r="A1682" s="17" t="s">
        <v>334</v>
      </c>
      <c r="B1682" s="17" t="s">
        <v>434</v>
      </c>
      <c r="C1682" s="18"/>
      <c r="D1682" s="19">
        <v>1</v>
      </c>
      <c r="E1682" s="58"/>
      <c r="F1682" s="20"/>
      <c r="G1682" s="18"/>
      <c r="H1682" s="25"/>
      <c r="I1682" s="15">
        <v>1682</v>
      </c>
      <c r="J1682" s="15"/>
      <c r="K1682" s="16"/>
      <c r="L1682" s="59" t="s">
        <v>573</v>
      </c>
      <c r="M1682">
        <v>1</v>
      </c>
    </row>
    <row r="1683" spans="1:13">
      <c r="A1683" s="17" t="s">
        <v>334</v>
      </c>
      <c r="B1683" s="17" t="s">
        <v>357</v>
      </c>
      <c r="C1683" s="18"/>
      <c r="D1683" s="19">
        <v>1</v>
      </c>
      <c r="E1683" s="58"/>
      <c r="F1683" s="20"/>
      <c r="G1683" s="18"/>
      <c r="H1683" s="25"/>
      <c r="I1683" s="15">
        <v>1683</v>
      </c>
      <c r="J1683" s="15"/>
      <c r="K1683" s="16"/>
      <c r="L1683" s="59" t="s">
        <v>573</v>
      </c>
      <c r="M1683">
        <v>1</v>
      </c>
    </row>
    <row r="1684" spans="1:13">
      <c r="A1684" s="17" t="s">
        <v>334</v>
      </c>
      <c r="B1684" s="17" t="s">
        <v>468</v>
      </c>
      <c r="C1684" s="18"/>
      <c r="D1684" s="19">
        <v>1</v>
      </c>
      <c r="E1684" s="58"/>
      <c r="F1684" s="20"/>
      <c r="G1684" s="18"/>
      <c r="H1684" s="25"/>
      <c r="I1684" s="15">
        <v>1684</v>
      </c>
      <c r="J1684" s="15"/>
      <c r="K1684" s="16"/>
      <c r="L1684" s="59" t="s">
        <v>573</v>
      </c>
      <c r="M1684">
        <v>1</v>
      </c>
    </row>
    <row r="1685" spans="1:13">
      <c r="A1685" s="17" t="s">
        <v>334</v>
      </c>
      <c r="B1685" s="17" t="s">
        <v>231</v>
      </c>
      <c r="C1685" s="18"/>
      <c r="D1685" s="19">
        <v>1</v>
      </c>
      <c r="E1685" s="58"/>
      <c r="F1685" s="20"/>
      <c r="G1685" s="18"/>
      <c r="H1685" s="25"/>
      <c r="I1685" s="15">
        <v>1685</v>
      </c>
      <c r="J1685" s="15"/>
      <c r="K1685" s="16"/>
      <c r="L1685" s="59" t="s">
        <v>573</v>
      </c>
      <c r="M1685">
        <v>1</v>
      </c>
    </row>
    <row r="1686" spans="1:13">
      <c r="A1686" s="17" t="s">
        <v>334</v>
      </c>
      <c r="B1686" s="17" t="s">
        <v>252</v>
      </c>
      <c r="C1686" s="18"/>
      <c r="D1686" s="19">
        <v>1</v>
      </c>
      <c r="E1686" s="58"/>
      <c r="F1686" s="20"/>
      <c r="G1686" s="18"/>
      <c r="H1686" s="25"/>
      <c r="I1686" s="15">
        <v>1686</v>
      </c>
      <c r="J1686" s="15"/>
      <c r="K1686" s="16"/>
      <c r="L1686" s="59" t="s">
        <v>573</v>
      </c>
      <c r="M1686">
        <v>1</v>
      </c>
    </row>
    <row r="1687" spans="1:13">
      <c r="A1687" s="17" t="s">
        <v>334</v>
      </c>
      <c r="B1687" s="17" t="s">
        <v>332</v>
      </c>
      <c r="C1687" s="18"/>
      <c r="D1687" s="19">
        <v>1</v>
      </c>
      <c r="E1687" s="58"/>
      <c r="F1687" s="20"/>
      <c r="G1687" s="18"/>
      <c r="H1687" s="25"/>
      <c r="I1687" s="15">
        <v>1687</v>
      </c>
      <c r="J1687" s="15"/>
      <c r="K1687" s="16"/>
      <c r="L1687" s="59" t="s">
        <v>573</v>
      </c>
      <c r="M1687">
        <v>1</v>
      </c>
    </row>
    <row r="1688" spans="1:13">
      <c r="A1688" s="17" t="s">
        <v>334</v>
      </c>
      <c r="B1688" s="17" t="s">
        <v>480</v>
      </c>
      <c r="C1688" s="18"/>
      <c r="D1688" s="19">
        <v>1</v>
      </c>
      <c r="E1688" s="58"/>
      <c r="F1688" s="20"/>
      <c r="G1688" s="18"/>
      <c r="H1688" s="25"/>
      <c r="I1688" s="15">
        <v>1688</v>
      </c>
      <c r="J1688" s="15"/>
      <c r="K1688" s="16"/>
      <c r="L1688" s="59" t="s">
        <v>573</v>
      </c>
      <c r="M1688">
        <v>1</v>
      </c>
    </row>
    <row r="1689" spans="1:13">
      <c r="A1689" s="17" t="s">
        <v>334</v>
      </c>
      <c r="B1689" s="17" t="s">
        <v>531</v>
      </c>
      <c r="C1689" s="18"/>
      <c r="D1689" s="19">
        <v>1</v>
      </c>
      <c r="E1689" s="58"/>
      <c r="F1689" s="20"/>
      <c r="G1689" s="18"/>
      <c r="H1689" s="25"/>
      <c r="I1689" s="15">
        <v>1689</v>
      </c>
      <c r="J1689" s="15"/>
      <c r="K1689" s="16"/>
      <c r="L1689" s="59" t="s">
        <v>573</v>
      </c>
      <c r="M1689">
        <v>1</v>
      </c>
    </row>
    <row r="1690" spans="1:13">
      <c r="A1690" s="17" t="s">
        <v>334</v>
      </c>
      <c r="B1690" s="17" t="s">
        <v>544</v>
      </c>
      <c r="C1690" s="18"/>
      <c r="D1690" s="19">
        <v>1</v>
      </c>
      <c r="E1690" s="58"/>
      <c r="F1690" s="20"/>
      <c r="G1690" s="18"/>
      <c r="H1690" s="25"/>
      <c r="I1690" s="15">
        <v>1690</v>
      </c>
      <c r="J1690" s="15"/>
      <c r="K1690" s="16"/>
      <c r="L1690" s="59" t="s">
        <v>573</v>
      </c>
      <c r="M1690">
        <v>1</v>
      </c>
    </row>
    <row r="1691" spans="1:13">
      <c r="A1691" s="17" t="s">
        <v>334</v>
      </c>
      <c r="B1691" s="17" t="s">
        <v>352</v>
      </c>
      <c r="C1691" s="18"/>
      <c r="D1691" s="19">
        <v>1</v>
      </c>
      <c r="E1691" s="58"/>
      <c r="F1691" s="20"/>
      <c r="G1691" s="18"/>
      <c r="H1691" s="25"/>
      <c r="I1691" s="15">
        <v>1691</v>
      </c>
      <c r="J1691" s="15"/>
      <c r="K1691" s="16"/>
      <c r="L1691" s="59" t="s">
        <v>573</v>
      </c>
      <c r="M1691">
        <v>1</v>
      </c>
    </row>
    <row r="1692" spans="1:13">
      <c r="A1692" s="17" t="s">
        <v>334</v>
      </c>
      <c r="B1692" s="17" t="s">
        <v>550</v>
      </c>
      <c r="C1692" s="18"/>
      <c r="D1692" s="19">
        <v>1</v>
      </c>
      <c r="E1692" s="58"/>
      <c r="F1692" s="20"/>
      <c r="G1692" s="18"/>
      <c r="H1692" s="25"/>
      <c r="I1692" s="15">
        <v>1692</v>
      </c>
      <c r="J1692" s="15"/>
      <c r="K1692" s="16"/>
      <c r="L1692" s="59" t="s">
        <v>573</v>
      </c>
      <c r="M1692">
        <v>1</v>
      </c>
    </row>
    <row r="1693" spans="1:13">
      <c r="A1693" s="17" t="s">
        <v>334</v>
      </c>
      <c r="B1693" s="17" t="s">
        <v>499</v>
      </c>
      <c r="C1693" s="18"/>
      <c r="D1693" s="19">
        <v>1</v>
      </c>
      <c r="E1693" s="58"/>
      <c r="F1693" s="20"/>
      <c r="G1693" s="18"/>
      <c r="H1693" s="25"/>
      <c r="I1693" s="15">
        <v>1693</v>
      </c>
      <c r="J1693" s="15"/>
      <c r="K1693" s="16"/>
      <c r="L1693" s="59" t="s">
        <v>573</v>
      </c>
      <c r="M1693">
        <v>1</v>
      </c>
    </row>
    <row r="1694" spans="1:13">
      <c r="A1694" s="17" t="s">
        <v>334</v>
      </c>
      <c r="B1694" s="17" t="s">
        <v>369</v>
      </c>
      <c r="C1694" s="18"/>
      <c r="D1694" s="19">
        <v>1</v>
      </c>
      <c r="E1694" s="58"/>
      <c r="F1694" s="20"/>
      <c r="G1694" s="18"/>
      <c r="H1694" s="25"/>
      <c r="I1694" s="15">
        <v>1694</v>
      </c>
      <c r="J1694" s="15"/>
      <c r="K1694" s="16"/>
      <c r="L1694" s="59" t="s">
        <v>573</v>
      </c>
      <c r="M1694">
        <v>1</v>
      </c>
    </row>
    <row r="1695" spans="1:13">
      <c r="A1695" s="17" t="s">
        <v>334</v>
      </c>
      <c r="B1695" s="17" t="s">
        <v>253</v>
      </c>
      <c r="C1695" s="18"/>
      <c r="D1695" s="19">
        <v>1</v>
      </c>
      <c r="E1695" s="58"/>
      <c r="F1695" s="20"/>
      <c r="G1695" s="18"/>
      <c r="H1695" s="25"/>
      <c r="I1695" s="15">
        <v>1695</v>
      </c>
      <c r="J1695" s="15"/>
      <c r="K1695" s="16"/>
      <c r="L1695" s="59" t="s">
        <v>573</v>
      </c>
      <c r="M1695">
        <v>1</v>
      </c>
    </row>
    <row r="1696" spans="1:13">
      <c r="A1696" s="17" t="s">
        <v>334</v>
      </c>
      <c r="B1696" s="17" t="s">
        <v>171</v>
      </c>
      <c r="C1696" s="18"/>
      <c r="D1696" s="19">
        <v>1</v>
      </c>
      <c r="E1696" s="58"/>
      <c r="F1696" s="20"/>
      <c r="G1696" s="18"/>
      <c r="H1696" s="25"/>
      <c r="I1696" s="15">
        <v>1696</v>
      </c>
      <c r="J1696" s="15"/>
      <c r="K1696" s="16"/>
      <c r="L1696" s="59" t="s">
        <v>573</v>
      </c>
      <c r="M1696">
        <v>1</v>
      </c>
    </row>
    <row r="1697" spans="1:13">
      <c r="A1697" s="17" t="s">
        <v>334</v>
      </c>
      <c r="B1697" s="17" t="s">
        <v>304</v>
      </c>
      <c r="C1697" s="18"/>
      <c r="D1697" s="19">
        <v>1</v>
      </c>
      <c r="E1697" s="58"/>
      <c r="F1697" s="20"/>
      <c r="G1697" s="18"/>
      <c r="H1697" s="25"/>
      <c r="I1697" s="15">
        <v>1697</v>
      </c>
      <c r="J1697" s="15"/>
      <c r="K1697" s="16"/>
      <c r="L1697" s="59" t="s">
        <v>573</v>
      </c>
      <c r="M1697">
        <v>1</v>
      </c>
    </row>
    <row r="1698" spans="1:13">
      <c r="A1698" s="17" t="s">
        <v>334</v>
      </c>
      <c r="B1698" s="17" t="s">
        <v>333</v>
      </c>
      <c r="C1698" s="18"/>
      <c r="D1698" s="19">
        <v>1</v>
      </c>
      <c r="E1698" s="58"/>
      <c r="F1698" s="20"/>
      <c r="G1698" s="18"/>
      <c r="H1698" s="25"/>
      <c r="I1698" s="15">
        <v>1698</v>
      </c>
      <c r="J1698" s="15"/>
      <c r="K1698" s="16"/>
      <c r="L1698" s="59" t="s">
        <v>573</v>
      </c>
      <c r="M1698">
        <v>1</v>
      </c>
    </row>
    <row r="1699" spans="1:13">
      <c r="A1699" s="17" t="s">
        <v>334</v>
      </c>
      <c r="B1699" s="17" t="s">
        <v>326</v>
      </c>
      <c r="C1699" s="18"/>
      <c r="D1699" s="19">
        <v>1</v>
      </c>
      <c r="E1699" s="58"/>
      <c r="F1699" s="20"/>
      <c r="G1699" s="18"/>
      <c r="H1699" s="25"/>
      <c r="I1699" s="15">
        <v>1699</v>
      </c>
      <c r="J1699" s="15"/>
      <c r="K1699" s="16"/>
      <c r="L1699" s="59" t="s">
        <v>573</v>
      </c>
      <c r="M1699">
        <v>1</v>
      </c>
    </row>
    <row r="1700" spans="1:13">
      <c r="A1700" s="17" t="s">
        <v>334</v>
      </c>
      <c r="B1700" s="17" t="s">
        <v>351</v>
      </c>
      <c r="C1700" s="18"/>
      <c r="D1700" s="19">
        <v>1</v>
      </c>
      <c r="E1700" s="58"/>
      <c r="F1700" s="20"/>
      <c r="G1700" s="18"/>
      <c r="H1700" s="25"/>
      <c r="I1700" s="15">
        <v>1700</v>
      </c>
      <c r="J1700" s="15"/>
      <c r="K1700" s="16"/>
      <c r="L1700" s="59" t="s">
        <v>573</v>
      </c>
      <c r="M1700">
        <v>1</v>
      </c>
    </row>
    <row r="1701" spans="1:13">
      <c r="A1701" s="17" t="s">
        <v>334</v>
      </c>
      <c r="B1701" s="17" t="s">
        <v>533</v>
      </c>
      <c r="C1701" s="18"/>
      <c r="D1701" s="19">
        <v>1</v>
      </c>
      <c r="E1701" s="58"/>
      <c r="F1701" s="20"/>
      <c r="G1701" s="18"/>
      <c r="H1701" s="25"/>
      <c r="I1701" s="15">
        <v>1701</v>
      </c>
      <c r="J1701" s="15"/>
      <c r="K1701" s="16"/>
      <c r="L1701" s="59" t="s">
        <v>573</v>
      </c>
      <c r="M1701">
        <v>1</v>
      </c>
    </row>
    <row r="1702" spans="1:13">
      <c r="A1702" s="17" t="s">
        <v>334</v>
      </c>
      <c r="B1702" s="17" t="s">
        <v>512</v>
      </c>
      <c r="C1702" s="18"/>
      <c r="D1702" s="19">
        <v>1</v>
      </c>
      <c r="E1702" s="58"/>
      <c r="F1702" s="20"/>
      <c r="G1702" s="18"/>
      <c r="H1702" s="25"/>
      <c r="I1702" s="15">
        <v>1702</v>
      </c>
      <c r="J1702" s="15"/>
      <c r="K1702" s="16"/>
      <c r="L1702" s="59" t="s">
        <v>573</v>
      </c>
      <c r="M1702">
        <v>1</v>
      </c>
    </row>
    <row r="1703" spans="1:13">
      <c r="A1703" s="17" t="s">
        <v>334</v>
      </c>
      <c r="B1703" s="17" t="s">
        <v>204</v>
      </c>
      <c r="C1703" s="18"/>
      <c r="D1703" s="19">
        <v>1</v>
      </c>
      <c r="E1703" s="58"/>
      <c r="F1703" s="20"/>
      <c r="G1703" s="18"/>
      <c r="H1703" s="25"/>
      <c r="I1703" s="15">
        <v>1703</v>
      </c>
      <c r="J1703" s="15"/>
      <c r="K1703" s="16"/>
      <c r="L1703" s="59" t="s">
        <v>573</v>
      </c>
      <c r="M1703">
        <v>1</v>
      </c>
    </row>
    <row r="1704" spans="1:13">
      <c r="A1704" s="17" t="s">
        <v>511</v>
      </c>
      <c r="B1704" s="17" t="s">
        <v>334</v>
      </c>
      <c r="C1704" s="18"/>
      <c r="D1704" s="19">
        <v>1</v>
      </c>
      <c r="E1704" s="58"/>
      <c r="F1704" s="20"/>
      <c r="G1704" s="18"/>
      <c r="H1704" s="25"/>
      <c r="I1704" s="15">
        <v>1704</v>
      </c>
      <c r="J1704" s="15"/>
      <c r="K1704" s="16"/>
      <c r="L1704" s="59" t="s">
        <v>573</v>
      </c>
      <c r="M1704">
        <v>1</v>
      </c>
    </row>
    <row r="1705" spans="1:13">
      <c r="A1705" s="17" t="s">
        <v>434</v>
      </c>
      <c r="B1705" s="17" t="s">
        <v>334</v>
      </c>
      <c r="C1705" s="18"/>
      <c r="D1705" s="19">
        <v>1</v>
      </c>
      <c r="E1705" s="58"/>
      <c r="F1705" s="20"/>
      <c r="G1705" s="18"/>
      <c r="H1705" s="25"/>
      <c r="I1705" s="15">
        <v>1705</v>
      </c>
      <c r="J1705" s="15"/>
      <c r="K1705" s="16"/>
      <c r="L1705" s="59" t="s">
        <v>573</v>
      </c>
      <c r="M1705">
        <v>1</v>
      </c>
    </row>
    <row r="1706" spans="1:13">
      <c r="A1706" s="17" t="s">
        <v>284</v>
      </c>
      <c r="B1706" s="17" t="s">
        <v>334</v>
      </c>
      <c r="C1706" s="18"/>
      <c r="D1706" s="19">
        <v>1</v>
      </c>
      <c r="E1706" s="58"/>
      <c r="F1706" s="20"/>
      <c r="G1706" s="18"/>
      <c r="H1706" s="25"/>
      <c r="I1706" s="15">
        <v>1706</v>
      </c>
      <c r="J1706" s="15"/>
      <c r="K1706" s="16"/>
      <c r="L1706" s="59" t="s">
        <v>573</v>
      </c>
      <c r="M1706">
        <v>1</v>
      </c>
    </row>
    <row r="1707" spans="1:13">
      <c r="A1707" s="17" t="s">
        <v>512</v>
      </c>
      <c r="B1707" s="17" t="s">
        <v>334</v>
      </c>
      <c r="C1707" s="18"/>
      <c r="D1707" s="19">
        <v>1</v>
      </c>
      <c r="E1707" s="58"/>
      <c r="F1707" s="20"/>
      <c r="G1707" s="18"/>
      <c r="H1707" s="25"/>
      <c r="I1707" s="15">
        <v>1707</v>
      </c>
      <c r="J1707" s="15"/>
      <c r="K1707" s="16"/>
      <c r="L1707" s="59" t="s">
        <v>573</v>
      </c>
      <c r="M1707">
        <v>1</v>
      </c>
    </row>
    <row r="1708" spans="1:13">
      <c r="A1708" s="17" t="s">
        <v>513</v>
      </c>
      <c r="B1708" s="17" t="s">
        <v>334</v>
      </c>
      <c r="C1708" s="18"/>
      <c r="D1708" s="19">
        <v>1</v>
      </c>
      <c r="E1708" s="58"/>
      <c r="F1708" s="20"/>
      <c r="G1708" s="18"/>
      <c r="H1708" s="25"/>
      <c r="I1708" s="15">
        <v>1708</v>
      </c>
      <c r="J1708" s="15"/>
      <c r="K1708" s="16"/>
      <c r="L1708" s="59" t="s">
        <v>573</v>
      </c>
      <c r="M1708">
        <v>1</v>
      </c>
    </row>
    <row r="1709" spans="1:13">
      <c r="A1709" s="17" t="s">
        <v>486</v>
      </c>
      <c r="B1709" s="17" t="s">
        <v>284</v>
      </c>
      <c r="C1709" s="18"/>
      <c r="D1709" s="19">
        <v>1</v>
      </c>
      <c r="E1709" s="58"/>
      <c r="F1709" s="20"/>
      <c r="G1709" s="18"/>
      <c r="H1709" s="25"/>
      <c r="I1709" s="15">
        <v>1709</v>
      </c>
      <c r="J1709" s="15"/>
      <c r="K1709" s="16"/>
      <c r="L1709" s="59" t="s">
        <v>573</v>
      </c>
      <c r="M1709">
        <v>1</v>
      </c>
    </row>
    <row r="1710" spans="1:13">
      <c r="A1710" s="17" t="s">
        <v>510</v>
      </c>
      <c r="B1710" s="17" t="s">
        <v>284</v>
      </c>
      <c r="C1710" s="18"/>
      <c r="D1710" s="19">
        <v>1</v>
      </c>
      <c r="E1710" s="58"/>
      <c r="F1710" s="20"/>
      <c r="G1710" s="18"/>
      <c r="H1710" s="25"/>
      <c r="I1710" s="15">
        <v>1710</v>
      </c>
      <c r="J1710" s="15"/>
      <c r="K1710" s="16"/>
      <c r="L1710" s="59" t="s">
        <v>573</v>
      </c>
      <c r="M1710">
        <v>1</v>
      </c>
    </row>
    <row r="1711" spans="1:13">
      <c r="A1711" s="17" t="s">
        <v>443</v>
      </c>
      <c r="B1711" s="17" t="s">
        <v>284</v>
      </c>
      <c r="C1711" s="18"/>
      <c r="D1711" s="19">
        <v>1</v>
      </c>
      <c r="E1711" s="58"/>
      <c r="F1711" s="20"/>
      <c r="G1711" s="18"/>
      <c r="H1711" s="25"/>
      <c r="I1711" s="15">
        <v>1711</v>
      </c>
      <c r="J1711" s="15"/>
      <c r="K1711" s="16"/>
      <c r="L1711" s="59" t="s">
        <v>573</v>
      </c>
      <c r="M1711">
        <v>1</v>
      </c>
    </row>
    <row r="1712" spans="1:13">
      <c r="A1712" s="17" t="s">
        <v>204</v>
      </c>
      <c r="B1712" s="17" t="s">
        <v>284</v>
      </c>
      <c r="C1712" s="18"/>
      <c r="D1712" s="19">
        <v>1</v>
      </c>
      <c r="E1712" s="58"/>
      <c r="F1712" s="20"/>
      <c r="G1712" s="18"/>
      <c r="H1712" s="25"/>
      <c r="I1712" s="15">
        <v>1712</v>
      </c>
      <c r="J1712" s="15"/>
      <c r="K1712" s="16"/>
      <c r="L1712" s="59" t="s">
        <v>573</v>
      </c>
      <c r="M1712">
        <v>1</v>
      </c>
    </row>
    <row r="1713" spans="1:13">
      <c r="A1713" s="17" t="s">
        <v>351</v>
      </c>
      <c r="B1713" s="17" t="s">
        <v>284</v>
      </c>
      <c r="C1713" s="18"/>
      <c r="D1713" s="19">
        <v>1</v>
      </c>
      <c r="E1713" s="58"/>
      <c r="F1713" s="20"/>
      <c r="G1713" s="18"/>
      <c r="H1713" s="25"/>
      <c r="I1713" s="15">
        <v>1713</v>
      </c>
      <c r="J1713" s="15"/>
      <c r="K1713" s="16"/>
      <c r="L1713" s="59" t="s">
        <v>573</v>
      </c>
      <c r="M1713">
        <v>1</v>
      </c>
    </row>
    <row r="1714" spans="1:13">
      <c r="A1714" s="17" t="s">
        <v>213</v>
      </c>
      <c r="B1714" s="17" t="s">
        <v>284</v>
      </c>
      <c r="C1714" s="18"/>
      <c r="D1714" s="19">
        <v>1</v>
      </c>
      <c r="E1714" s="58"/>
      <c r="F1714" s="20"/>
      <c r="G1714" s="18"/>
      <c r="H1714" s="25"/>
      <c r="I1714" s="15">
        <v>1714</v>
      </c>
      <c r="J1714" s="15"/>
      <c r="K1714" s="16"/>
      <c r="L1714" s="59" t="s">
        <v>573</v>
      </c>
      <c r="M1714">
        <v>1</v>
      </c>
    </row>
    <row r="1715" spans="1:13">
      <c r="A1715" s="17" t="s">
        <v>231</v>
      </c>
      <c r="B1715" s="17" t="s">
        <v>284</v>
      </c>
      <c r="C1715" s="18"/>
      <c r="D1715" s="19">
        <v>1</v>
      </c>
      <c r="E1715" s="58"/>
      <c r="F1715" s="20"/>
      <c r="G1715" s="18"/>
      <c r="H1715" s="25"/>
      <c r="I1715" s="15">
        <v>1715</v>
      </c>
      <c r="J1715" s="15"/>
      <c r="K1715" s="16"/>
      <c r="L1715" s="59" t="s">
        <v>573</v>
      </c>
      <c r="M1715">
        <v>1</v>
      </c>
    </row>
    <row r="1716" spans="1:13">
      <c r="A1716" s="17" t="s">
        <v>511</v>
      </c>
      <c r="B1716" s="17" t="s">
        <v>284</v>
      </c>
      <c r="C1716" s="18"/>
      <c r="D1716" s="19">
        <v>1</v>
      </c>
      <c r="E1716" s="58"/>
      <c r="F1716" s="20"/>
      <c r="G1716" s="18"/>
      <c r="H1716" s="25"/>
      <c r="I1716" s="15">
        <v>1716</v>
      </c>
      <c r="J1716" s="15"/>
      <c r="K1716" s="16"/>
      <c r="L1716" s="59" t="s">
        <v>573</v>
      </c>
      <c r="M1716">
        <v>1</v>
      </c>
    </row>
    <row r="1717" spans="1:13">
      <c r="A1717" s="17" t="s">
        <v>284</v>
      </c>
      <c r="B1717" s="17" t="s">
        <v>351</v>
      </c>
      <c r="C1717" s="18"/>
      <c r="D1717" s="19">
        <v>1</v>
      </c>
      <c r="E1717" s="58"/>
      <c r="F1717" s="20"/>
      <c r="G1717" s="18"/>
      <c r="H1717" s="25"/>
      <c r="I1717" s="15">
        <v>1717</v>
      </c>
      <c r="J1717" s="15"/>
      <c r="K1717" s="16"/>
      <c r="L1717" s="59" t="s">
        <v>573</v>
      </c>
      <c r="M1717">
        <v>1</v>
      </c>
    </row>
    <row r="1718" spans="1:13">
      <c r="A1718" s="17" t="s">
        <v>284</v>
      </c>
      <c r="B1718" s="17" t="s">
        <v>510</v>
      </c>
      <c r="C1718" s="18"/>
      <c r="D1718" s="19">
        <v>1</v>
      </c>
      <c r="E1718" s="58"/>
      <c r="F1718" s="20"/>
      <c r="G1718" s="18"/>
      <c r="H1718" s="25"/>
      <c r="I1718" s="15">
        <v>1718</v>
      </c>
      <c r="J1718" s="15"/>
      <c r="K1718" s="16"/>
      <c r="L1718" s="59" t="s">
        <v>573</v>
      </c>
      <c r="M1718">
        <v>1</v>
      </c>
    </row>
    <row r="1719" spans="1:13">
      <c r="A1719" s="17" t="s">
        <v>284</v>
      </c>
      <c r="B1719" s="17" t="s">
        <v>511</v>
      </c>
      <c r="C1719" s="18"/>
      <c r="D1719" s="19">
        <v>1</v>
      </c>
      <c r="E1719" s="58"/>
      <c r="F1719" s="20"/>
      <c r="G1719" s="18"/>
      <c r="H1719" s="25"/>
      <c r="I1719" s="15">
        <v>1719</v>
      </c>
      <c r="J1719" s="15"/>
      <c r="K1719" s="16"/>
      <c r="L1719" s="59" t="s">
        <v>573</v>
      </c>
      <c r="M1719">
        <v>1</v>
      </c>
    </row>
    <row r="1720" spans="1:13">
      <c r="A1720" s="17" t="s">
        <v>284</v>
      </c>
      <c r="B1720" s="17" t="s">
        <v>550</v>
      </c>
      <c r="C1720" s="18"/>
      <c r="D1720" s="19">
        <v>1</v>
      </c>
      <c r="E1720" s="58"/>
      <c r="F1720" s="20"/>
      <c r="G1720" s="18"/>
      <c r="H1720" s="25"/>
      <c r="I1720" s="15">
        <v>1720</v>
      </c>
      <c r="J1720" s="15"/>
      <c r="K1720" s="16"/>
      <c r="L1720" s="59" t="s">
        <v>573</v>
      </c>
      <c r="M1720">
        <v>1</v>
      </c>
    </row>
    <row r="1721" spans="1:13">
      <c r="A1721" s="17" t="s">
        <v>284</v>
      </c>
      <c r="B1721" s="17" t="s">
        <v>468</v>
      </c>
      <c r="C1721" s="18"/>
      <c r="D1721" s="19">
        <v>1</v>
      </c>
      <c r="E1721" s="58"/>
      <c r="F1721" s="20"/>
      <c r="G1721" s="18"/>
      <c r="H1721" s="25"/>
      <c r="I1721" s="15">
        <v>1721</v>
      </c>
      <c r="J1721" s="15"/>
      <c r="K1721" s="16"/>
      <c r="L1721" s="59" t="s">
        <v>573</v>
      </c>
      <c r="M1721">
        <v>1</v>
      </c>
    </row>
    <row r="1722" spans="1:13">
      <c r="A1722" s="17" t="s">
        <v>284</v>
      </c>
      <c r="B1722" s="17" t="s">
        <v>513</v>
      </c>
      <c r="C1722" s="18"/>
      <c r="D1722" s="19">
        <v>1</v>
      </c>
      <c r="E1722" s="58"/>
      <c r="F1722" s="20"/>
      <c r="G1722" s="18"/>
      <c r="H1722" s="25"/>
      <c r="I1722" s="15">
        <v>1722</v>
      </c>
      <c r="J1722" s="15"/>
      <c r="K1722" s="16"/>
      <c r="L1722" s="59" t="s">
        <v>573</v>
      </c>
      <c r="M1722">
        <v>1</v>
      </c>
    </row>
    <row r="1723" spans="1:13">
      <c r="A1723" s="17" t="s">
        <v>284</v>
      </c>
      <c r="B1723" s="17" t="s">
        <v>204</v>
      </c>
      <c r="C1723" s="18"/>
      <c r="D1723" s="19">
        <v>1</v>
      </c>
      <c r="E1723" s="58"/>
      <c r="F1723" s="20"/>
      <c r="G1723" s="18"/>
      <c r="H1723" s="25"/>
      <c r="I1723" s="15">
        <v>1723</v>
      </c>
      <c r="J1723" s="15"/>
      <c r="K1723" s="16"/>
      <c r="L1723" s="59" t="s">
        <v>573</v>
      </c>
      <c r="M1723">
        <v>1</v>
      </c>
    </row>
    <row r="1724" spans="1:13">
      <c r="A1724" s="17" t="s">
        <v>284</v>
      </c>
      <c r="B1724" s="17" t="s">
        <v>480</v>
      </c>
      <c r="C1724" s="18"/>
      <c r="D1724" s="19">
        <v>1</v>
      </c>
      <c r="E1724" s="58"/>
      <c r="F1724" s="20"/>
      <c r="G1724" s="18"/>
      <c r="H1724" s="25"/>
      <c r="I1724" s="15">
        <v>1724</v>
      </c>
      <c r="J1724" s="15"/>
      <c r="K1724" s="16"/>
      <c r="L1724" s="59" t="s">
        <v>573</v>
      </c>
      <c r="M1724">
        <v>1</v>
      </c>
    </row>
    <row r="1725" spans="1:13">
      <c r="A1725" s="17" t="s">
        <v>284</v>
      </c>
      <c r="B1725" s="17" t="s">
        <v>213</v>
      </c>
      <c r="C1725" s="18"/>
      <c r="D1725" s="19">
        <v>1</v>
      </c>
      <c r="E1725" s="58"/>
      <c r="F1725" s="20"/>
      <c r="G1725" s="18"/>
      <c r="H1725" s="25"/>
      <c r="I1725" s="15">
        <v>1725</v>
      </c>
      <c r="J1725" s="15"/>
      <c r="K1725" s="16"/>
      <c r="L1725" s="59" t="s">
        <v>573</v>
      </c>
      <c r="M1725">
        <v>1</v>
      </c>
    </row>
    <row r="1726" spans="1:13">
      <c r="A1726" s="17" t="s">
        <v>284</v>
      </c>
      <c r="B1726" s="17" t="s">
        <v>443</v>
      </c>
      <c r="C1726" s="18"/>
      <c r="D1726" s="19">
        <v>1</v>
      </c>
      <c r="E1726" s="58"/>
      <c r="F1726" s="20"/>
      <c r="G1726" s="18"/>
      <c r="H1726" s="25"/>
      <c r="I1726" s="15">
        <v>1726</v>
      </c>
      <c r="J1726" s="15"/>
      <c r="K1726" s="16"/>
      <c r="L1726" s="59" t="s">
        <v>573</v>
      </c>
      <c r="M1726">
        <v>1</v>
      </c>
    </row>
    <row r="1727" spans="1:13">
      <c r="A1727" s="17" t="s">
        <v>468</v>
      </c>
      <c r="B1727" s="17" t="s">
        <v>284</v>
      </c>
      <c r="C1727" s="18"/>
      <c r="D1727" s="19">
        <v>1</v>
      </c>
      <c r="E1727" s="58"/>
      <c r="F1727" s="20"/>
      <c r="G1727" s="18"/>
      <c r="H1727" s="25"/>
      <c r="I1727" s="15">
        <v>1727</v>
      </c>
      <c r="J1727" s="15"/>
      <c r="K1727" s="16"/>
      <c r="L1727" s="59" t="s">
        <v>573</v>
      </c>
      <c r="M1727">
        <v>1</v>
      </c>
    </row>
    <row r="1728" spans="1:13">
      <c r="A1728" s="17" t="s">
        <v>513</v>
      </c>
      <c r="B1728" s="17" t="s">
        <v>284</v>
      </c>
      <c r="C1728" s="18"/>
      <c r="D1728" s="19">
        <v>1</v>
      </c>
      <c r="E1728" s="58"/>
      <c r="F1728" s="20"/>
      <c r="G1728" s="18"/>
      <c r="H1728" s="25"/>
      <c r="I1728" s="15">
        <v>1728</v>
      </c>
      <c r="J1728" s="15"/>
      <c r="K1728" s="16"/>
      <c r="L1728" s="59" t="s">
        <v>573</v>
      </c>
      <c r="M1728">
        <v>1</v>
      </c>
    </row>
    <row r="1729" spans="1:13">
      <c r="A1729" s="17" t="s">
        <v>480</v>
      </c>
      <c r="B1729" s="17" t="s">
        <v>468</v>
      </c>
      <c r="C1729" s="18"/>
      <c r="D1729" s="19">
        <v>5.5</v>
      </c>
      <c r="E1729" s="58"/>
      <c r="F1729" s="20"/>
      <c r="G1729" s="18"/>
      <c r="H1729" s="25"/>
      <c r="I1729" s="15">
        <v>1729</v>
      </c>
      <c r="J1729" s="15"/>
      <c r="K1729" s="16"/>
      <c r="L1729" s="59" t="s">
        <v>572</v>
      </c>
      <c r="M1729">
        <v>2</v>
      </c>
    </row>
    <row r="1730" spans="1:13">
      <c r="A1730" s="17" t="s">
        <v>333</v>
      </c>
      <c r="B1730" s="17" t="s">
        <v>480</v>
      </c>
      <c r="C1730" s="18"/>
      <c r="D1730" s="19">
        <v>1</v>
      </c>
      <c r="E1730" s="58"/>
      <c r="F1730" s="20"/>
      <c r="G1730" s="18"/>
      <c r="H1730" s="25"/>
      <c r="I1730" s="15">
        <v>1730</v>
      </c>
      <c r="J1730" s="15"/>
      <c r="K1730" s="16"/>
      <c r="L1730" s="59" t="s">
        <v>573</v>
      </c>
      <c r="M1730">
        <v>1</v>
      </c>
    </row>
    <row r="1731" spans="1:13">
      <c r="A1731" s="17" t="s">
        <v>351</v>
      </c>
      <c r="B1731" s="17" t="s">
        <v>480</v>
      </c>
      <c r="C1731" s="18"/>
      <c r="D1731" s="19">
        <v>1</v>
      </c>
      <c r="E1731" s="58"/>
      <c r="F1731" s="20"/>
      <c r="G1731" s="18"/>
      <c r="H1731" s="25"/>
      <c r="I1731" s="15">
        <v>1731</v>
      </c>
      <c r="J1731" s="15"/>
      <c r="K1731" s="16"/>
      <c r="L1731" s="59" t="s">
        <v>573</v>
      </c>
      <c r="M1731">
        <v>1</v>
      </c>
    </row>
    <row r="1732" spans="1:13">
      <c r="A1732" s="17" t="s">
        <v>253</v>
      </c>
      <c r="B1732" s="17" t="s">
        <v>480</v>
      </c>
      <c r="C1732" s="18"/>
      <c r="D1732" s="19">
        <v>1</v>
      </c>
      <c r="E1732" s="58"/>
      <c r="F1732" s="20"/>
      <c r="G1732" s="18"/>
      <c r="H1732" s="25"/>
      <c r="I1732" s="15">
        <v>1732</v>
      </c>
      <c r="J1732" s="15"/>
      <c r="K1732" s="16"/>
      <c r="L1732" s="59" t="s">
        <v>573</v>
      </c>
      <c r="M1732">
        <v>1</v>
      </c>
    </row>
    <row r="1733" spans="1:13">
      <c r="A1733" s="17" t="s">
        <v>231</v>
      </c>
      <c r="B1733" s="17" t="s">
        <v>480</v>
      </c>
      <c r="C1733" s="18"/>
      <c r="D1733" s="19">
        <v>1</v>
      </c>
      <c r="E1733" s="58"/>
      <c r="F1733" s="20"/>
      <c r="G1733" s="18"/>
      <c r="H1733" s="25"/>
      <c r="I1733" s="15">
        <v>1733</v>
      </c>
      <c r="J1733" s="15"/>
      <c r="K1733" s="16"/>
      <c r="L1733" s="59" t="s">
        <v>573</v>
      </c>
      <c r="M1733">
        <v>1</v>
      </c>
    </row>
    <row r="1734" spans="1:13">
      <c r="A1734" s="17" t="s">
        <v>357</v>
      </c>
      <c r="B1734" s="17" t="s">
        <v>480</v>
      </c>
      <c r="C1734" s="18"/>
      <c r="D1734" s="19">
        <v>1</v>
      </c>
      <c r="E1734" s="58"/>
      <c r="F1734" s="20"/>
      <c r="G1734" s="18"/>
      <c r="H1734" s="25"/>
      <c r="I1734" s="15">
        <v>1734</v>
      </c>
      <c r="J1734" s="15"/>
      <c r="K1734" s="16"/>
      <c r="L1734" s="59" t="s">
        <v>573</v>
      </c>
      <c r="M1734">
        <v>1</v>
      </c>
    </row>
    <row r="1735" spans="1:13">
      <c r="A1735" s="17" t="s">
        <v>468</v>
      </c>
      <c r="B1735" s="17" t="s">
        <v>480</v>
      </c>
      <c r="C1735" s="18"/>
      <c r="D1735" s="19">
        <v>1</v>
      </c>
      <c r="E1735" s="58"/>
      <c r="F1735" s="20"/>
      <c r="G1735" s="18"/>
      <c r="H1735" s="25"/>
      <c r="I1735" s="15">
        <v>1735</v>
      </c>
      <c r="J1735" s="15"/>
      <c r="K1735" s="16"/>
      <c r="L1735" s="59" t="s">
        <v>573</v>
      </c>
      <c r="M1735">
        <v>1</v>
      </c>
    </row>
    <row r="1736" spans="1:13">
      <c r="A1736" s="17" t="s">
        <v>480</v>
      </c>
      <c r="B1736" s="17" t="s">
        <v>513</v>
      </c>
      <c r="C1736" s="18"/>
      <c r="D1736" s="19">
        <v>1</v>
      </c>
      <c r="E1736" s="58"/>
      <c r="F1736" s="20"/>
      <c r="G1736" s="18"/>
      <c r="H1736" s="25"/>
      <c r="I1736" s="15">
        <v>1736</v>
      </c>
      <c r="J1736" s="15"/>
      <c r="K1736" s="16"/>
      <c r="L1736" s="59" t="s">
        <v>573</v>
      </c>
      <c r="M1736">
        <v>1</v>
      </c>
    </row>
    <row r="1737" spans="1:13">
      <c r="A1737" s="17" t="s">
        <v>480</v>
      </c>
      <c r="B1737" s="17" t="s">
        <v>497</v>
      </c>
      <c r="C1737" s="18"/>
      <c r="D1737" s="19">
        <v>1</v>
      </c>
      <c r="E1737" s="58"/>
      <c r="F1737" s="20"/>
      <c r="G1737" s="18"/>
      <c r="H1737" s="25"/>
      <c r="I1737" s="15">
        <v>1737</v>
      </c>
      <c r="J1737" s="15"/>
      <c r="K1737" s="16"/>
      <c r="L1737" s="59" t="s">
        <v>573</v>
      </c>
      <c r="M1737">
        <v>1</v>
      </c>
    </row>
    <row r="1738" spans="1:13">
      <c r="A1738" s="17" t="s">
        <v>480</v>
      </c>
      <c r="B1738" s="17" t="s">
        <v>282</v>
      </c>
      <c r="C1738" s="18"/>
      <c r="D1738" s="19">
        <v>1</v>
      </c>
      <c r="E1738" s="58"/>
      <c r="F1738" s="20"/>
      <c r="G1738" s="18"/>
      <c r="H1738" s="25"/>
      <c r="I1738" s="15">
        <v>1738</v>
      </c>
      <c r="J1738" s="15"/>
      <c r="K1738" s="16"/>
      <c r="L1738" s="59" t="s">
        <v>573</v>
      </c>
      <c r="M1738">
        <v>1</v>
      </c>
    </row>
    <row r="1739" spans="1:13">
      <c r="A1739" s="17" t="s">
        <v>480</v>
      </c>
      <c r="B1739" s="17" t="s">
        <v>351</v>
      </c>
      <c r="C1739" s="18"/>
      <c r="D1739" s="19">
        <v>1</v>
      </c>
      <c r="E1739" s="58"/>
      <c r="F1739" s="20"/>
      <c r="G1739" s="18"/>
      <c r="H1739" s="25"/>
      <c r="I1739" s="15">
        <v>1739</v>
      </c>
      <c r="J1739" s="15"/>
      <c r="K1739" s="16"/>
      <c r="L1739" s="59" t="s">
        <v>573</v>
      </c>
      <c r="M1739">
        <v>1</v>
      </c>
    </row>
    <row r="1740" spans="1:13">
      <c r="A1740" s="17" t="s">
        <v>480</v>
      </c>
      <c r="B1740" s="17" t="s">
        <v>357</v>
      </c>
      <c r="C1740" s="18"/>
      <c r="D1740" s="19">
        <v>1</v>
      </c>
      <c r="E1740" s="58"/>
      <c r="F1740" s="20"/>
      <c r="G1740" s="18"/>
      <c r="H1740" s="25"/>
      <c r="I1740" s="15">
        <v>1740</v>
      </c>
      <c r="J1740" s="15"/>
      <c r="K1740" s="16"/>
      <c r="L1740" s="59" t="s">
        <v>573</v>
      </c>
      <c r="M1740">
        <v>1</v>
      </c>
    </row>
    <row r="1741" spans="1:13">
      <c r="A1741" s="17" t="s">
        <v>480</v>
      </c>
      <c r="B1741" s="17" t="s">
        <v>544</v>
      </c>
      <c r="C1741" s="18"/>
      <c r="D1741" s="19">
        <v>1</v>
      </c>
      <c r="E1741" s="58"/>
      <c r="F1741" s="20"/>
      <c r="G1741" s="18"/>
      <c r="H1741" s="25"/>
      <c r="I1741" s="15">
        <v>1741</v>
      </c>
      <c r="J1741" s="15"/>
      <c r="K1741" s="16"/>
      <c r="L1741" s="59" t="s">
        <v>573</v>
      </c>
      <c r="M1741">
        <v>1</v>
      </c>
    </row>
    <row r="1742" spans="1:13">
      <c r="A1742" s="17" t="s">
        <v>480</v>
      </c>
      <c r="B1742" s="17" t="s">
        <v>554</v>
      </c>
      <c r="C1742" s="18"/>
      <c r="D1742" s="19">
        <v>1</v>
      </c>
      <c r="E1742" s="58"/>
      <c r="F1742" s="20"/>
      <c r="G1742" s="18"/>
      <c r="H1742" s="25"/>
      <c r="I1742" s="15">
        <v>1742</v>
      </c>
      <c r="J1742" s="15"/>
      <c r="K1742" s="16"/>
      <c r="L1742" s="59" t="s">
        <v>573</v>
      </c>
      <c r="M1742">
        <v>1</v>
      </c>
    </row>
    <row r="1743" spans="1:13">
      <c r="A1743" s="17" t="s">
        <v>513</v>
      </c>
      <c r="B1743" s="17" t="s">
        <v>480</v>
      </c>
      <c r="C1743" s="18"/>
      <c r="D1743" s="19">
        <v>1</v>
      </c>
      <c r="E1743" s="58"/>
      <c r="F1743" s="20"/>
      <c r="G1743" s="18"/>
      <c r="H1743" s="25"/>
      <c r="I1743" s="15">
        <v>1743</v>
      </c>
      <c r="J1743" s="15"/>
      <c r="K1743" s="16"/>
      <c r="L1743" s="59" t="s">
        <v>573</v>
      </c>
      <c r="M1743">
        <v>1</v>
      </c>
    </row>
    <row r="1744" spans="1:13">
      <c r="A1744" s="17" t="s">
        <v>353</v>
      </c>
      <c r="B1744" s="17" t="s">
        <v>511</v>
      </c>
      <c r="C1744" s="18"/>
      <c r="D1744" s="19">
        <v>1</v>
      </c>
      <c r="E1744" s="58"/>
      <c r="F1744" s="20"/>
      <c r="G1744" s="18"/>
      <c r="H1744" s="25"/>
      <c r="I1744" s="15">
        <v>1744</v>
      </c>
      <c r="J1744" s="15"/>
      <c r="K1744" s="16"/>
      <c r="L1744" s="59" t="s">
        <v>573</v>
      </c>
      <c r="M1744">
        <v>1</v>
      </c>
    </row>
    <row r="1745" spans="1:13">
      <c r="A1745" s="17" t="s">
        <v>486</v>
      </c>
      <c r="B1745" s="17" t="s">
        <v>511</v>
      </c>
      <c r="C1745" s="18"/>
      <c r="D1745" s="19">
        <v>1</v>
      </c>
      <c r="E1745" s="58"/>
      <c r="F1745" s="20"/>
      <c r="G1745" s="18"/>
      <c r="H1745" s="25"/>
      <c r="I1745" s="15">
        <v>1745</v>
      </c>
      <c r="J1745" s="15"/>
      <c r="K1745" s="16"/>
      <c r="L1745" s="59" t="s">
        <v>573</v>
      </c>
      <c r="M1745">
        <v>1</v>
      </c>
    </row>
    <row r="1746" spans="1:13">
      <c r="A1746" s="17" t="s">
        <v>333</v>
      </c>
      <c r="B1746" s="17" t="s">
        <v>511</v>
      </c>
      <c r="C1746" s="18"/>
      <c r="D1746" s="19">
        <v>1</v>
      </c>
      <c r="E1746" s="58"/>
      <c r="F1746" s="20"/>
      <c r="G1746" s="18"/>
      <c r="H1746" s="25"/>
      <c r="I1746" s="15">
        <v>1746</v>
      </c>
      <c r="J1746" s="15"/>
      <c r="K1746" s="16"/>
      <c r="L1746" s="59" t="s">
        <v>573</v>
      </c>
      <c r="M1746">
        <v>1</v>
      </c>
    </row>
    <row r="1747" spans="1:13">
      <c r="A1747" s="17" t="s">
        <v>510</v>
      </c>
      <c r="B1747" s="17" t="s">
        <v>511</v>
      </c>
      <c r="C1747" s="18"/>
      <c r="D1747" s="19">
        <v>1</v>
      </c>
      <c r="E1747" s="58"/>
      <c r="F1747" s="20"/>
      <c r="G1747" s="18"/>
      <c r="H1747" s="25"/>
      <c r="I1747" s="15">
        <v>1747</v>
      </c>
      <c r="J1747" s="15"/>
      <c r="K1747" s="16"/>
      <c r="L1747" s="59" t="s">
        <v>573</v>
      </c>
      <c r="M1747">
        <v>1</v>
      </c>
    </row>
    <row r="1748" spans="1:13">
      <c r="A1748" s="17" t="s">
        <v>231</v>
      </c>
      <c r="B1748" s="17" t="s">
        <v>511</v>
      </c>
      <c r="C1748" s="18"/>
      <c r="D1748" s="19">
        <v>1</v>
      </c>
      <c r="E1748" s="58"/>
      <c r="F1748" s="20"/>
      <c r="G1748" s="18"/>
      <c r="H1748" s="25"/>
      <c r="I1748" s="15">
        <v>1748</v>
      </c>
      <c r="J1748" s="15"/>
      <c r="K1748" s="16"/>
      <c r="L1748" s="59" t="s">
        <v>573</v>
      </c>
      <c r="M1748">
        <v>1</v>
      </c>
    </row>
    <row r="1749" spans="1:13">
      <c r="A1749" s="17" t="s">
        <v>511</v>
      </c>
      <c r="B1749" s="17" t="s">
        <v>544</v>
      </c>
      <c r="C1749" s="18"/>
      <c r="D1749" s="19">
        <v>1</v>
      </c>
      <c r="E1749" s="58"/>
      <c r="F1749" s="20"/>
      <c r="G1749" s="18"/>
      <c r="H1749" s="25"/>
      <c r="I1749" s="15">
        <v>1749</v>
      </c>
      <c r="J1749" s="15"/>
      <c r="K1749" s="16"/>
      <c r="L1749" s="59" t="s">
        <v>573</v>
      </c>
      <c r="M1749">
        <v>1</v>
      </c>
    </row>
    <row r="1750" spans="1:13">
      <c r="A1750" s="17" t="s">
        <v>511</v>
      </c>
      <c r="B1750" s="17" t="s">
        <v>510</v>
      </c>
      <c r="C1750" s="18"/>
      <c r="D1750" s="19">
        <v>1</v>
      </c>
      <c r="E1750" s="58"/>
      <c r="F1750" s="20"/>
      <c r="G1750" s="18"/>
      <c r="H1750" s="25"/>
      <c r="I1750" s="15">
        <v>1750</v>
      </c>
      <c r="J1750" s="15"/>
      <c r="K1750" s="16"/>
      <c r="L1750" s="59" t="s">
        <v>573</v>
      </c>
      <c r="M1750">
        <v>1</v>
      </c>
    </row>
    <row r="1751" spans="1:13">
      <c r="A1751" s="17" t="s">
        <v>511</v>
      </c>
      <c r="B1751" s="17" t="s">
        <v>513</v>
      </c>
      <c r="C1751" s="18"/>
      <c r="D1751" s="19">
        <v>1</v>
      </c>
      <c r="E1751" s="58"/>
      <c r="F1751" s="20"/>
      <c r="G1751" s="18"/>
      <c r="H1751" s="25"/>
      <c r="I1751" s="15">
        <v>1751</v>
      </c>
      <c r="J1751" s="15"/>
      <c r="K1751" s="16"/>
      <c r="L1751" s="59" t="s">
        <v>573</v>
      </c>
      <c r="M1751">
        <v>1</v>
      </c>
    </row>
    <row r="1752" spans="1:13">
      <c r="A1752" s="17" t="s">
        <v>511</v>
      </c>
      <c r="B1752" s="17" t="s">
        <v>231</v>
      </c>
      <c r="C1752" s="18"/>
      <c r="D1752" s="19">
        <v>1</v>
      </c>
      <c r="E1752" s="58"/>
      <c r="F1752" s="20"/>
      <c r="G1752" s="18"/>
      <c r="H1752" s="25"/>
      <c r="I1752" s="15">
        <v>1752</v>
      </c>
      <c r="J1752" s="15"/>
      <c r="K1752" s="16"/>
      <c r="L1752" s="59" t="s">
        <v>573</v>
      </c>
      <c r="M1752">
        <v>1</v>
      </c>
    </row>
    <row r="1753" spans="1:13">
      <c r="A1753" s="17" t="s">
        <v>511</v>
      </c>
      <c r="B1753" s="17" t="s">
        <v>486</v>
      </c>
      <c r="C1753" s="18"/>
      <c r="D1753" s="19">
        <v>1</v>
      </c>
      <c r="E1753" s="58"/>
      <c r="F1753" s="20"/>
      <c r="G1753" s="18"/>
      <c r="H1753" s="25"/>
      <c r="I1753" s="15">
        <v>1753</v>
      </c>
      <c r="J1753" s="15"/>
      <c r="K1753" s="16"/>
      <c r="L1753" s="59" t="s">
        <v>573</v>
      </c>
      <c r="M1753">
        <v>1</v>
      </c>
    </row>
    <row r="1754" spans="1:13">
      <c r="A1754" s="17" t="s">
        <v>332</v>
      </c>
      <c r="B1754" s="17" t="s">
        <v>511</v>
      </c>
      <c r="C1754" s="18"/>
      <c r="D1754" s="19">
        <v>1</v>
      </c>
      <c r="E1754" s="58"/>
      <c r="F1754" s="20"/>
      <c r="G1754" s="18"/>
      <c r="H1754" s="25"/>
      <c r="I1754" s="15">
        <v>1754</v>
      </c>
      <c r="J1754" s="15"/>
      <c r="K1754" s="16"/>
      <c r="L1754" s="59" t="s">
        <v>573</v>
      </c>
      <c r="M1754">
        <v>1</v>
      </c>
    </row>
    <row r="1755" spans="1:13">
      <c r="A1755" s="17" t="s">
        <v>513</v>
      </c>
      <c r="B1755" s="17" t="s">
        <v>511</v>
      </c>
      <c r="C1755" s="18"/>
      <c r="D1755" s="19">
        <v>1</v>
      </c>
      <c r="E1755" s="58"/>
      <c r="F1755" s="20"/>
      <c r="G1755" s="18"/>
      <c r="H1755" s="25"/>
      <c r="I1755" s="15">
        <v>1755</v>
      </c>
      <c r="J1755" s="15"/>
      <c r="K1755" s="16"/>
      <c r="L1755" s="59" t="s">
        <v>573</v>
      </c>
      <c r="M1755">
        <v>1</v>
      </c>
    </row>
    <row r="1756" spans="1:13">
      <c r="A1756" s="17" t="s">
        <v>514</v>
      </c>
      <c r="B1756" s="17" t="s">
        <v>479</v>
      </c>
      <c r="C1756" s="18"/>
      <c r="D1756" s="19">
        <v>1</v>
      </c>
      <c r="E1756" s="58"/>
      <c r="F1756" s="20"/>
      <c r="G1756" s="18"/>
      <c r="H1756" s="25"/>
      <c r="I1756" s="15">
        <v>1756</v>
      </c>
      <c r="J1756" s="15"/>
      <c r="K1756" s="16"/>
      <c r="L1756" s="59" t="s">
        <v>573</v>
      </c>
      <c r="M1756">
        <v>1</v>
      </c>
    </row>
    <row r="1757" spans="1:13">
      <c r="A1757" s="17" t="s">
        <v>353</v>
      </c>
      <c r="B1757" s="17" t="s">
        <v>254</v>
      </c>
      <c r="C1757" s="18"/>
      <c r="D1757" s="19">
        <v>1</v>
      </c>
      <c r="E1757" s="58"/>
      <c r="F1757" s="20"/>
      <c r="G1757" s="18"/>
      <c r="H1757" s="25"/>
      <c r="I1757" s="15">
        <v>1757</v>
      </c>
      <c r="J1757" s="15"/>
      <c r="K1757" s="16"/>
      <c r="L1757" s="59" t="s">
        <v>573</v>
      </c>
      <c r="M1757">
        <v>1</v>
      </c>
    </row>
    <row r="1758" spans="1:13">
      <c r="A1758" s="17" t="s">
        <v>510</v>
      </c>
      <c r="B1758" s="17" t="s">
        <v>254</v>
      </c>
      <c r="C1758" s="18"/>
      <c r="D1758" s="19">
        <v>1</v>
      </c>
      <c r="E1758" s="58"/>
      <c r="F1758" s="20"/>
      <c r="G1758" s="18"/>
      <c r="H1758" s="25"/>
      <c r="I1758" s="15">
        <v>1758</v>
      </c>
      <c r="J1758" s="15"/>
      <c r="K1758" s="16"/>
      <c r="L1758" s="59" t="s">
        <v>573</v>
      </c>
      <c r="M1758">
        <v>1</v>
      </c>
    </row>
    <row r="1759" spans="1:13">
      <c r="A1759" s="17" t="s">
        <v>194</v>
      </c>
      <c r="B1759" s="17" t="s">
        <v>254</v>
      </c>
      <c r="C1759" s="18"/>
      <c r="D1759" s="19">
        <v>1</v>
      </c>
      <c r="E1759" s="58"/>
      <c r="F1759" s="20"/>
      <c r="G1759" s="18"/>
      <c r="H1759" s="25"/>
      <c r="I1759" s="15">
        <v>1759</v>
      </c>
      <c r="J1759" s="15"/>
      <c r="K1759" s="16"/>
      <c r="L1759" s="59" t="s">
        <v>573</v>
      </c>
      <c r="M1759">
        <v>1</v>
      </c>
    </row>
    <row r="1760" spans="1:13">
      <c r="A1760" s="17" t="s">
        <v>231</v>
      </c>
      <c r="B1760" s="17" t="s">
        <v>254</v>
      </c>
      <c r="C1760" s="18"/>
      <c r="D1760" s="19">
        <v>1</v>
      </c>
      <c r="E1760" s="58"/>
      <c r="F1760" s="20"/>
      <c r="G1760" s="18"/>
      <c r="H1760" s="25"/>
      <c r="I1760" s="15">
        <v>1760</v>
      </c>
      <c r="J1760" s="15"/>
      <c r="K1760" s="16"/>
      <c r="L1760" s="59" t="s">
        <v>573</v>
      </c>
      <c r="M1760">
        <v>1</v>
      </c>
    </row>
    <row r="1761" spans="1:13">
      <c r="A1761" s="17" t="s">
        <v>254</v>
      </c>
      <c r="B1761" s="17" t="s">
        <v>514</v>
      </c>
      <c r="C1761" s="18"/>
      <c r="D1761" s="19">
        <v>1</v>
      </c>
      <c r="E1761" s="58"/>
      <c r="F1761" s="20"/>
      <c r="G1761" s="18"/>
      <c r="H1761" s="25"/>
      <c r="I1761" s="15">
        <v>1761</v>
      </c>
      <c r="J1761" s="15"/>
      <c r="K1761" s="16"/>
      <c r="L1761" s="59" t="s">
        <v>573</v>
      </c>
      <c r="M1761">
        <v>1</v>
      </c>
    </row>
    <row r="1762" spans="1:13">
      <c r="A1762" s="17" t="s">
        <v>254</v>
      </c>
      <c r="B1762" s="17" t="s">
        <v>533</v>
      </c>
      <c r="C1762" s="18"/>
      <c r="D1762" s="19">
        <v>1</v>
      </c>
      <c r="E1762" s="58"/>
      <c r="F1762" s="20"/>
      <c r="G1762" s="18"/>
      <c r="H1762" s="25"/>
      <c r="I1762" s="15">
        <v>1762</v>
      </c>
      <c r="J1762" s="15"/>
      <c r="K1762" s="16"/>
      <c r="L1762" s="59" t="s">
        <v>573</v>
      </c>
      <c r="M1762">
        <v>1</v>
      </c>
    </row>
    <row r="1763" spans="1:13">
      <c r="A1763" s="17" t="s">
        <v>254</v>
      </c>
      <c r="B1763" s="17" t="s">
        <v>550</v>
      </c>
      <c r="C1763" s="18"/>
      <c r="D1763" s="19">
        <v>1</v>
      </c>
      <c r="E1763" s="58"/>
      <c r="F1763" s="20"/>
      <c r="G1763" s="18"/>
      <c r="H1763" s="25"/>
      <c r="I1763" s="15">
        <v>1763</v>
      </c>
      <c r="J1763" s="15"/>
      <c r="K1763" s="16"/>
      <c r="L1763" s="59" t="s">
        <v>573</v>
      </c>
      <c r="M1763">
        <v>1</v>
      </c>
    </row>
    <row r="1764" spans="1:13">
      <c r="A1764" s="17" t="s">
        <v>254</v>
      </c>
      <c r="B1764" s="17" t="s">
        <v>267</v>
      </c>
      <c r="C1764" s="18"/>
      <c r="D1764" s="19">
        <v>1</v>
      </c>
      <c r="E1764" s="58"/>
      <c r="F1764" s="20"/>
      <c r="G1764" s="18"/>
      <c r="H1764" s="25"/>
      <c r="I1764" s="15">
        <v>1764</v>
      </c>
      <c r="J1764" s="15"/>
      <c r="K1764" s="16"/>
      <c r="L1764" s="59" t="s">
        <v>573</v>
      </c>
      <c r="M1764">
        <v>1</v>
      </c>
    </row>
    <row r="1765" spans="1:13">
      <c r="A1765" s="17" t="s">
        <v>254</v>
      </c>
      <c r="B1765" s="17" t="s">
        <v>513</v>
      </c>
      <c r="C1765" s="18"/>
      <c r="D1765" s="19">
        <v>1</v>
      </c>
      <c r="E1765" s="58"/>
      <c r="F1765" s="20"/>
      <c r="G1765" s="18"/>
      <c r="H1765" s="25"/>
      <c r="I1765" s="15">
        <v>1765</v>
      </c>
      <c r="J1765" s="15"/>
      <c r="K1765" s="16"/>
      <c r="L1765" s="59" t="s">
        <v>573</v>
      </c>
      <c r="M1765">
        <v>1</v>
      </c>
    </row>
    <row r="1766" spans="1:13">
      <c r="A1766" s="17" t="s">
        <v>254</v>
      </c>
      <c r="B1766" s="17" t="s">
        <v>231</v>
      </c>
      <c r="C1766" s="18"/>
      <c r="D1766" s="19">
        <v>1</v>
      </c>
      <c r="E1766" s="58"/>
      <c r="F1766" s="20"/>
      <c r="G1766" s="18"/>
      <c r="H1766" s="25"/>
      <c r="I1766" s="15">
        <v>1766</v>
      </c>
      <c r="J1766" s="15"/>
      <c r="K1766" s="16"/>
      <c r="L1766" s="59" t="s">
        <v>573</v>
      </c>
      <c r="M1766">
        <v>1</v>
      </c>
    </row>
    <row r="1767" spans="1:13">
      <c r="A1767" s="17" t="s">
        <v>254</v>
      </c>
      <c r="B1767" s="17" t="s">
        <v>468</v>
      </c>
      <c r="C1767" s="18"/>
      <c r="D1767" s="19">
        <v>1</v>
      </c>
      <c r="E1767" s="58"/>
      <c r="F1767" s="20"/>
      <c r="G1767" s="18"/>
      <c r="H1767" s="25"/>
      <c r="I1767" s="15">
        <v>1767</v>
      </c>
      <c r="J1767" s="15"/>
      <c r="K1767" s="16"/>
      <c r="L1767" s="59" t="s">
        <v>573</v>
      </c>
      <c r="M1767">
        <v>1</v>
      </c>
    </row>
    <row r="1768" spans="1:13">
      <c r="A1768" s="17" t="s">
        <v>254</v>
      </c>
      <c r="B1768" s="17" t="s">
        <v>523</v>
      </c>
      <c r="C1768" s="18"/>
      <c r="D1768" s="19">
        <v>1</v>
      </c>
      <c r="E1768" s="58"/>
      <c r="F1768" s="20"/>
      <c r="G1768" s="18"/>
      <c r="H1768" s="25"/>
      <c r="I1768" s="15">
        <v>1768</v>
      </c>
      <c r="J1768" s="15"/>
      <c r="K1768" s="16"/>
      <c r="L1768" s="59" t="s">
        <v>573</v>
      </c>
      <c r="M1768">
        <v>1</v>
      </c>
    </row>
    <row r="1769" spans="1:13">
      <c r="A1769" s="17" t="s">
        <v>254</v>
      </c>
      <c r="B1769" s="17" t="s">
        <v>373</v>
      </c>
      <c r="C1769" s="18"/>
      <c r="D1769" s="19">
        <v>1</v>
      </c>
      <c r="E1769" s="58"/>
      <c r="F1769" s="20"/>
      <c r="G1769" s="18"/>
      <c r="H1769" s="25"/>
      <c r="I1769" s="15">
        <v>1769</v>
      </c>
      <c r="J1769" s="15"/>
      <c r="K1769" s="16"/>
      <c r="L1769" s="59" t="s">
        <v>573</v>
      </c>
      <c r="M1769">
        <v>1</v>
      </c>
    </row>
    <row r="1770" spans="1:13">
      <c r="A1770" s="17" t="s">
        <v>332</v>
      </c>
      <c r="B1770" s="17" t="s">
        <v>254</v>
      </c>
      <c r="C1770" s="18"/>
      <c r="D1770" s="19">
        <v>1</v>
      </c>
      <c r="E1770" s="58"/>
      <c r="F1770" s="20"/>
      <c r="G1770" s="18"/>
      <c r="H1770" s="25"/>
      <c r="I1770" s="15">
        <v>1770</v>
      </c>
      <c r="J1770" s="15"/>
      <c r="K1770" s="16"/>
      <c r="L1770" s="59" t="s">
        <v>573</v>
      </c>
      <c r="M1770">
        <v>1</v>
      </c>
    </row>
    <row r="1771" spans="1:13">
      <c r="A1771" s="17" t="s">
        <v>514</v>
      </c>
      <c r="B1771" s="17" t="s">
        <v>254</v>
      </c>
      <c r="C1771" s="18"/>
      <c r="D1771" s="19">
        <v>1</v>
      </c>
      <c r="E1771" s="58"/>
      <c r="F1771" s="20"/>
      <c r="G1771" s="18"/>
      <c r="H1771" s="25"/>
      <c r="I1771" s="15">
        <v>1771</v>
      </c>
      <c r="J1771" s="15"/>
      <c r="K1771" s="16"/>
      <c r="L1771" s="59" t="s">
        <v>573</v>
      </c>
      <c r="M1771">
        <v>1</v>
      </c>
    </row>
    <row r="1772" spans="1:13">
      <c r="A1772" s="17" t="s">
        <v>353</v>
      </c>
      <c r="B1772" s="17" t="s">
        <v>428</v>
      </c>
      <c r="C1772" s="18"/>
      <c r="D1772" s="19">
        <v>1</v>
      </c>
      <c r="E1772" s="58"/>
      <c r="F1772" s="20"/>
      <c r="G1772" s="18"/>
      <c r="H1772" s="25"/>
      <c r="I1772" s="15">
        <v>1772</v>
      </c>
      <c r="J1772" s="15"/>
      <c r="K1772" s="16"/>
      <c r="L1772" s="59" t="s">
        <v>573</v>
      </c>
      <c r="M1772">
        <v>1</v>
      </c>
    </row>
    <row r="1773" spans="1:13">
      <c r="A1773" s="17" t="s">
        <v>333</v>
      </c>
      <c r="B1773" s="17" t="s">
        <v>428</v>
      </c>
      <c r="C1773" s="18"/>
      <c r="D1773" s="19">
        <v>1</v>
      </c>
      <c r="E1773" s="58"/>
      <c r="F1773" s="20"/>
      <c r="G1773" s="18"/>
      <c r="H1773" s="25"/>
      <c r="I1773" s="15">
        <v>1773</v>
      </c>
      <c r="J1773" s="15"/>
      <c r="K1773" s="16"/>
      <c r="L1773" s="59" t="s">
        <v>573</v>
      </c>
      <c r="M1773">
        <v>1</v>
      </c>
    </row>
    <row r="1774" spans="1:13">
      <c r="A1774" s="17" t="s">
        <v>351</v>
      </c>
      <c r="B1774" s="17" t="s">
        <v>428</v>
      </c>
      <c r="C1774" s="18"/>
      <c r="D1774" s="19">
        <v>1</v>
      </c>
      <c r="E1774" s="58"/>
      <c r="F1774" s="20"/>
      <c r="G1774" s="18"/>
      <c r="H1774" s="25"/>
      <c r="I1774" s="15">
        <v>1774</v>
      </c>
      <c r="J1774" s="15"/>
      <c r="K1774" s="16"/>
      <c r="L1774" s="59" t="s">
        <v>573</v>
      </c>
      <c r="M1774">
        <v>1</v>
      </c>
    </row>
    <row r="1775" spans="1:13">
      <c r="A1775" s="17" t="s">
        <v>194</v>
      </c>
      <c r="B1775" s="17" t="s">
        <v>428</v>
      </c>
      <c r="C1775" s="18"/>
      <c r="D1775" s="19">
        <v>1</v>
      </c>
      <c r="E1775" s="58"/>
      <c r="F1775" s="20"/>
      <c r="G1775" s="18"/>
      <c r="H1775" s="25"/>
      <c r="I1775" s="15">
        <v>1775</v>
      </c>
      <c r="J1775" s="15"/>
      <c r="K1775" s="16"/>
      <c r="L1775" s="59" t="s">
        <v>573</v>
      </c>
      <c r="M1775">
        <v>1</v>
      </c>
    </row>
    <row r="1776" spans="1:13">
      <c r="A1776" s="17" t="s">
        <v>213</v>
      </c>
      <c r="B1776" s="17" t="s">
        <v>428</v>
      </c>
      <c r="C1776" s="18"/>
      <c r="D1776" s="19">
        <v>1</v>
      </c>
      <c r="E1776" s="58"/>
      <c r="F1776" s="20"/>
      <c r="G1776" s="18"/>
      <c r="H1776" s="25"/>
      <c r="I1776" s="15">
        <v>1776</v>
      </c>
      <c r="J1776" s="15"/>
      <c r="K1776" s="16"/>
      <c r="L1776" s="59" t="s">
        <v>573</v>
      </c>
      <c r="M1776">
        <v>1</v>
      </c>
    </row>
    <row r="1777" spans="1:13">
      <c r="A1777" s="17" t="s">
        <v>231</v>
      </c>
      <c r="B1777" s="17" t="s">
        <v>428</v>
      </c>
      <c r="C1777" s="18"/>
      <c r="D1777" s="19">
        <v>1</v>
      </c>
      <c r="E1777" s="58"/>
      <c r="F1777" s="20"/>
      <c r="G1777" s="18"/>
      <c r="H1777" s="25"/>
      <c r="I1777" s="15">
        <v>1777</v>
      </c>
      <c r="J1777" s="15"/>
      <c r="K1777" s="16"/>
      <c r="L1777" s="59" t="s">
        <v>573</v>
      </c>
      <c r="M1777">
        <v>1</v>
      </c>
    </row>
    <row r="1778" spans="1:13">
      <c r="A1778" s="17" t="s">
        <v>428</v>
      </c>
      <c r="B1778" s="17" t="s">
        <v>357</v>
      </c>
      <c r="C1778" s="18"/>
      <c r="D1778" s="19">
        <v>1</v>
      </c>
      <c r="E1778" s="58"/>
      <c r="F1778" s="20"/>
      <c r="G1778" s="18"/>
      <c r="H1778" s="25"/>
      <c r="I1778" s="15">
        <v>1778</v>
      </c>
      <c r="J1778" s="15"/>
      <c r="K1778" s="16"/>
      <c r="L1778" s="59" t="s">
        <v>573</v>
      </c>
      <c r="M1778">
        <v>1</v>
      </c>
    </row>
    <row r="1779" spans="1:13">
      <c r="A1779" s="17" t="s">
        <v>428</v>
      </c>
      <c r="B1779" s="17" t="s">
        <v>550</v>
      </c>
      <c r="C1779" s="18"/>
      <c r="D1779" s="19">
        <v>1</v>
      </c>
      <c r="E1779" s="58"/>
      <c r="F1779" s="20"/>
      <c r="G1779" s="18"/>
      <c r="H1779" s="25"/>
      <c r="I1779" s="15">
        <v>1779</v>
      </c>
      <c r="J1779" s="15"/>
      <c r="K1779" s="16"/>
      <c r="L1779" s="59" t="s">
        <v>573</v>
      </c>
      <c r="M1779">
        <v>1</v>
      </c>
    </row>
    <row r="1780" spans="1:13">
      <c r="A1780" s="17" t="s">
        <v>428</v>
      </c>
      <c r="B1780" s="17" t="s">
        <v>442</v>
      </c>
      <c r="C1780" s="18"/>
      <c r="D1780" s="19">
        <v>1</v>
      </c>
      <c r="E1780" s="58"/>
      <c r="F1780" s="20"/>
      <c r="G1780" s="18"/>
      <c r="H1780" s="25"/>
      <c r="I1780" s="15">
        <v>1780</v>
      </c>
      <c r="J1780" s="15"/>
      <c r="K1780" s="16"/>
      <c r="L1780" s="59" t="s">
        <v>573</v>
      </c>
      <c r="M1780">
        <v>1</v>
      </c>
    </row>
    <row r="1781" spans="1:13">
      <c r="A1781" s="17" t="s">
        <v>428</v>
      </c>
      <c r="B1781" s="17" t="s">
        <v>515</v>
      </c>
      <c r="C1781" s="18"/>
      <c r="D1781" s="19">
        <v>1</v>
      </c>
      <c r="E1781" s="58"/>
      <c r="F1781" s="20"/>
      <c r="G1781" s="18"/>
      <c r="H1781" s="25"/>
      <c r="I1781" s="15">
        <v>1781</v>
      </c>
      <c r="J1781" s="15"/>
      <c r="K1781" s="16"/>
      <c r="L1781" s="59" t="s">
        <v>573</v>
      </c>
      <c r="M1781">
        <v>1</v>
      </c>
    </row>
    <row r="1782" spans="1:13">
      <c r="A1782" s="17" t="s">
        <v>428</v>
      </c>
      <c r="B1782" s="17" t="s">
        <v>540</v>
      </c>
      <c r="C1782" s="18"/>
      <c r="D1782" s="19">
        <v>1</v>
      </c>
      <c r="E1782" s="58"/>
      <c r="F1782" s="20"/>
      <c r="G1782" s="18"/>
      <c r="H1782" s="25"/>
      <c r="I1782" s="15">
        <v>1782</v>
      </c>
      <c r="J1782" s="15"/>
      <c r="K1782" s="16"/>
      <c r="L1782" s="59" t="s">
        <v>573</v>
      </c>
      <c r="M1782">
        <v>1</v>
      </c>
    </row>
    <row r="1783" spans="1:13">
      <c r="A1783" s="17" t="s">
        <v>428</v>
      </c>
      <c r="B1783" s="17" t="s">
        <v>353</v>
      </c>
      <c r="C1783" s="18"/>
      <c r="D1783" s="19">
        <v>1</v>
      </c>
      <c r="E1783" s="58"/>
      <c r="F1783" s="20"/>
      <c r="G1783" s="18"/>
      <c r="H1783" s="25"/>
      <c r="I1783" s="15">
        <v>1783</v>
      </c>
      <c r="J1783" s="15"/>
      <c r="K1783" s="16"/>
      <c r="L1783" s="59" t="s">
        <v>573</v>
      </c>
      <c r="M1783">
        <v>1</v>
      </c>
    </row>
    <row r="1784" spans="1:13">
      <c r="A1784" s="17" t="s">
        <v>428</v>
      </c>
      <c r="B1784" s="17" t="s">
        <v>462</v>
      </c>
      <c r="C1784" s="18"/>
      <c r="D1784" s="19">
        <v>1</v>
      </c>
      <c r="E1784" s="58"/>
      <c r="F1784" s="20"/>
      <c r="G1784" s="18"/>
      <c r="H1784" s="25"/>
      <c r="I1784" s="15">
        <v>1784</v>
      </c>
      <c r="J1784" s="15"/>
      <c r="K1784" s="16"/>
      <c r="L1784" s="59" t="s">
        <v>573</v>
      </c>
      <c r="M1784">
        <v>1</v>
      </c>
    </row>
    <row r="1785" spans="1:13">
      <c r="A1785" s="17" t="s">
        <v>428</v>
      </c>
      <c r="B1785" s="17" t="s">
        <v>514</v>
      </c>
      <c r="C1785" s="18"/>
      <c r="D1785" s="19">
        <v>1</v>
      </c>
      <c r="E1785" s="58"/>
      <c r="F1785" s="20"/>
      <c r="G1785" s="18"/>
      <c r="H1785" s="25"/>
      <c r="I1785" s="15">
        <v>1785</v>
      </c>
      <c r="J1785" s="15"/>
      <c r="K1785" s="16"/>
      <c r="L1785" s="59" t="s">
        <v>573</v>
      </c>
      <c r="M1785">
        <v>1</v>
      </c>
    </row>
    <row r="1786" spans="1:13">
      <c r="A1786" s="17" t="s">
        <v>428</v>
      </c>
      <c r="B1786" s="17" t="s">
        <v>351</v>
      </c>
      <c r="C1786" s="18"/>
      <c r="D1786" s="19">
        <v>1</v>
      </c>
      <c r="E1786" s="58"/>
      <c r="F1786" s="20"/>
      <c r="G1786" s="18"/>
      <c r="H1786" s="25"/>
      <c r="I1786" s="15">
        <v>1786</v>
      </c>
      <c r="J1786" s="15"/>
      <c r="K1786" s="16"/>
      <c r="L1786" s="59" t="s">
        <v>573</v>
      </c>
      <c r="M1786">
        <v>1</v>
      </c>
    </row>
    <row r="1787" spans="1:13">
      <c r="A1787" s="17" t="s">
        <v>428</v>
      </c>
      <c r="B1787" s="17" t="s">
        <v>194</v>
      </c>
      <c r="C1787" s="18"/>
      <c r="D1787" s="19">
        <v>1</v>
      </c>
      <c r="E1787" s="58"/>
      <c r="F1787" s="20"/>
      <c r="G1787" s="18"/>
      <c r="H1787" s="25"/>
      <c r="I1787" s="15">
        <v>1787</v>
      </c>
      <c r="J1787" s="15"/>
      <c r="K1787" s="16"/>
      <c r="L1787" s="59" t="s">
        <v>573</v>
      </c>
      <c r="M1787">
        <v>1</v>
      </c>
    </row>
    <row r="1788" spans="1:13">
      <c r="A1788" s="17" t="s">
        <v>428</v>
      </c>
      <c r="B1788" s="17" t="s">
        <v>231</v>
      </c>
      <c r="C1788" s="18"/>
      <c r="D1788" s="19">
        <v>1</v>
      </c>
      <c r="E1788" s="58"/>
      <c r="F1788" s="20"/>
      <c r="G1788" s="18"/>
      <c r="H1788" s="25"/>
      <c r="I1788" s="15">
        <v>1788</v>
      </c>
      <c r="J1788" s="15"/>
      <c r="K1788" s="16"/>
      <c r="L1788" s="59" t="s">
        <v>573</v>
      </c>
      <c r="M1788">
        <v>1</v>
      </c>
    </row>
    <row r="1789" spans="1:13">
      <c r="A1789" s="17" t="s">
        <v>428</v>
      </c>
      <c r="B1789" s="17" t="s">
        <v>333</v>
      </c>
      <c r="C1789" s="18"/>
      <c r="D1789" s="19">
        <v>1</v>
      </c>
      <c r="E1789" s="58"/>
      <c r="F1789" s="20"/>
      <c r="G1789" s="18"/>
      <c r="H1789" s="25"/>
      <c r="I1789" s="15">
        <v>1789</v>
      </c>
      <c r="J1789" s="15"/>
      <c r="K1789" s="16"/>
      <c r="L1789" s="59" t="s">
        <v>573</v>
      </c>
      <c r="M1789">
        <v>1</v>
      </c>
    </row>
    <row r="1790" spans="1:13">
      <c r="A1790" s="17" t="s">
        <v>515</v>
      </c>
      <c r="B1790" s="17" t="s">
        <v>428</v>
      </c>
      <c r="C1790" s="18"/>
      <c r="D1790" s="19">
        <v>1</v>
      </c>
      <c r="E1790" s="58"/>
      <c r="F1790" s="20"/>
      <c r="G1790" s="18"/>
      <c r="H1790" s="25"/>
      <c r="I1790" s="15">
        <v>1790</v>
      </c>
      <c r="J1790" s="15"/>
      <c r="K1790" s="16"/>
      <c r="L1790" s="59" t="s">
        <v>573</v>
      </c>
      <c r="M1790">
        <v>1</v>
      </c>
    </row>
    <row r="1791" spans="1:13">
      <c r="A1791" s="17" t="s">
        <v>514</v>
      </c>
      <c r="B1791" s="17" t="s">
        <v>428</v>
      </c>
      <c r="C1791" s="18"/>
      <c r="D1791" s="19">
        <v>1</v>
      </c>
      <c r="E1791" s="58"/>
      <c r="F1791" s="20"/>
      <c r="G1791" s="18"/>
      <c r="H1791" s="25"/>
      <c r="I1791" s="15">
        <v>1791</v>
      </c>
      <c r="J1791" s="15"/>
      <c r="K1791" s="16"/>
      <c r="L1791" s="59" t="s">
        <v>573</v>
      </c>
      <c r="M1791">
        <v>1</v>
      </c>
    </row>
    <row r="1792" spans="1:13">
      <c r="A1792" s="17" t="s">
        <v>478</v>
      </c>
      <c r="B1792" s="17" t="s">
        <v>497</v>
      </c>
      <c r="C1792" s="18"/>
      <c r="D1792" s="19">
        <v>1</v>
      </c>
      <c r="E1792" s="58"/>
      <c r="F1792" s="20"/>
      <c r="G1792" s="18"/>
      <c r="H1792" s="25"/>
      <c r="I1792" s="15">
        <v>1792</v>
      </c>
      <c r="J1792" s="15"/>
      <c r="K1792" s="16"/>
      <c r="L1792" s="59" t="s">
        <v>573</v>
      </c>
      <c r="M1792">
        <v>1</v>
      </c>
    </row>
    <row r="1793" spans="1:13">
      <c r="A1793" s="17" t="s">
        <v>478</v>
      </c>
      <c r="B1793" s="17" t="s">
        <v>514</v>
      </c>
      <c r="C1793" s="18"/>
      <c r="D1793" s="19">
        <v>1</v>
      </c>
      <c r="E1793" s="58"/>
      <c r="F1793" s="20"/>
      <c r="G1793" s="18"/>
      <c r="H1793" s="25"/>
      <c r="I1793" s="15">
        <v>1793</v>
      </c>
      <c r="J1793" s="15"/>
      <c r="K1793" s="16"/>
      <c r="L1793" s="59" t="s">
        <v>573</v>
      </c>
      <c r="M1793">
        <v>1</v>
      </c>
    </row>
    <row r="1794" spans="1:13">
      <c r="A1794" s="17" t="s">
        <v>514</v>
      </c>
      <c r="B1794" s="17" t="s">
        <v>478</v>
      </c>
      <c r="C1794" s="18"/>
      <c r="D1794" s="19">
        <v>1</v>
      </c>
      <c r="E1794" s="58"/>
      <c r="F1794" s="20"/>
      <c r="G1794" s="18"/>
      <c r="H1794" s="25"/>
      <c r="I1794" s="15">
        <v>1794</v>
      </c>
      <c r="J1794" s="15"/>
      <c r="K1794" s="16"/>
      <c r="L1794" s="59" t="s">
        <v>573</v>
      </c>
      <c r="M1794">
        <v>1</v>
      </c>
    </row>
    <row r="1795" spans="1:13">
      <c r="A1795" s="17" t="s">
        <v>498</v>
      </c>
      <c r="B1795" s="17" t="s">
        <v>348</v>
      </c>
      <c r="C1795" s="18"/>
      <c r="D1795" s="19">
        <v>10</v>
      </c>
      <c r="E1795" s="58"/>
      <c r="F1795" s="20"/>
      <c r="G1795" s="18"/>
      <c r="H1795" s="25"/>
      <c r="I1795" s="15">
        <v>1795</v>
      </c>
      <c r="J1795" s="15"/>
      <c r="K1795" s="16"/>
      <c r="L1795" s="59" t="s">
        <v>572</v>
      </c>
      <c r="M1795">
        <v>3</v>
      </c>
    </row>
    <row r="1796" spans="1:13">
      <c r="A1796" s="17" t="s">
        <v>314</v>
      </c>
      <c r="B1796" s="17" t="s">
        <v>348</v>
      </c>
      <c r="C1796" s="18"/>
      <c r="D1796" s="19">
        <v>1</v>
      </c>
      <c r="E1796" s="58"/>
      <c r="F1796" s="20"/>
      <c r="G1796" s="18"/>
      <c r="H1796" s="25"/>
      <c r="I1796" s="15">
        <v>1796</v>
      </c>
      <c r="J1796" s="15"/>
      <c r="K1796" s="16"/>
      <c r="L1796" s="59" t="s">
        <v>573</v>
      </c>
      <c r="M1796">
        <v>1</v>
      </c>
    </row>
    <row r="1797" spans="1:13">
      <c r="A1797" s="17" t="s">
        <v>486</v>
      </c>
      <c r="B1797" s="17" t="s">
        <v>348</v>
      </c>
      <c r="C1797" s="18"/>
      <c r="D1797" s="19">
        <v>1</v>
      </c>
      <c r="E1797" s="58"/>
      <c r="F1797" s="20"/>
      <c r="G1797" s="18"/>
      <c r="H1797" s="25"/>
      <c r="I1797" s="15">
        <v>1797</v>
      </c>
      <c r="J1797" s="15"/>
      <c r="K1797" s="16"/>
      <c r="L1797" s="59" t="s">
        <v>573</v>
      </c>
      <c r="M1797">
        <v>1</v>
      </c>
    </row>
    <row r="1798" spans="1:13">
      <c r="A1798" s="17" t="s">
        <v>351</v>
      </c>
      <c r="B1798" s="17" t="s">
        <v>348</v>
      </c>
      <c r="C1798" s="18"/>
      <c r="D1798" s="19">
        <v>1</v>
      </c>
      <c r="E1798" s="58"/>
      <c r="F1798" s="20"/>
      <c r="G1798" s="18"/>
      <c r="H1798" s="25"/>
      <c r="I1798" s="15">
        <v>1798</v>
      </c>
      <c r="J1798" s="15"/>
      <c r="K1798" s="16"/>
      <c r="L1798" s="59" t="s">
        <v>573</v>
      </c>
      <c r="M1798">
        <v>1</v>
      </c>
    </row>
    <row r="1799" spans="1:13">
      <c r="A1799" s="17" t="s">
        <v>231</v>
      </c>
      <c r="B1799" s="17" t="s">
        <v>348</v>
      </c>
      <c r="C1799" s="18"/>
      <c r="D1799" s="19">
        <v>1</v>
      </c>
      <c r="E1799" s="58"/>
      <c r="F1799" s="20"/>
      <c r="G1799" s="18"/>
      <c r="H1799" s="25"/>
      <c r="I1799" s="15">
        <v>1799</v>
      </c>
      <c r="J1799" s="15"/>
      <c r="K1799" s="16"/>
      <c r="L1799" s="59" t="s">
        <v>573</v>
      </c>
      <c r="M1799">
        <v>1</v>
      </c>
    </row>
    <row r="1800" spans="1:13">
      <c r="A1800" s="17" t="s">
        <v>516</v>
      </c>
      <c r="B1800" s="17" t="s">
        <v>348</v>
      </c>
      <c r="C1800" s="18"/>
      <c r="D1800" s="19">
        <v>1</v>
      </c>
      <c r="E1800" s="58"/>
      <c r="F1800" s="20"/>
      <c r="G1800" s="18"/>
      <c r="H1800" s="25"/>
      <c r="I1800" s="15">
        <v>1800</v>
      </c>
      <c r="J1800" s="15"/>
      <c r="K1800" s="16"/>
      <c r="L1800" s="59" t="s">
        <v>573</v>
      </c>
      <c r="M1800">
        <v>1</v>
      </c>
    </row>
    <row r="1801" spans="1:13">
      <c r="A1801" s="17" t="s">
        <v>233</v>
      </c>
      <c r="B1801" s="17" t="s">
        <v>348</v>
      </c>
      <c r="C1801" s="18"/>
      <c r="D1801" s="19">
        <v>1</v>
      </c>
      <c r="E1801" s="58"/>
      <c r="F1801" s="20"/>
      <c r="G1801" s="18"/>
      <c r="H1801" s="25"/>
      <c r="I1801" s="15">
        <v>1801</v>
      </c>
      <c r="J1801" s="15"/>
      <c r="K1801" s="16"/>
      <c r="L1801" s="59" t="s">
        <v>573</v>
      </c>
      <c r="M1801">
        <v>1</v>
      </c>
    </row>
    <row r="1802" spans="1:13">
      <c r="A1802" s="17" t="s">
        <v>348</v>
      </c>
      <c r="B1802" s="17" t="s">
        <v>231</v>
      </c>
      <c r="C1802" s="18"/>
      <c r="D1802" s="19">
        <v>1</v>
      </c>
      <c r="E1802" s="58"/>
      <c r="F1802" s="20"/>
      <c r="G1802" s="18"/>
      <c r="H1802" s="25"/>
      <c r="I1802" s="15">
        <v>1802</v>
      </c>
      <c r="J1802" s="15"/>
      <c r="K1802" s="16"/>
      <c r="L1802" s="59" t="s">
        <v>573</v>
      </c>
      <c r="M1802">
        <v>1</v>
      </c>
    </row>
    <row r="1803" spans="1:13">
      <c r="A1803" s="17" t="s">
        <v>348</v>
      </c>
      <c r="B1803" s="17" t="s">
        <v>314</v>
      </c>
      <c r="C1803" s="18"/>
      <c r="D1803" s="19">
        <v>1</v>
      </c>
      <c r="E1803" s="58"/>
      <c r="F1803" s="20"/>
      <c r="G1803" s="18"/>
      <c r="H1803" s="25"/>
      <c r="I1803" s="15">
        <v>1803</v>
      </c>
      <c r="J1803" s="15"/>
      <c r="K1803" s="16"/>
      <c r="L1803" s="59" t="s">
        <v>573</v>
      </c>
      <c r="M1803">
        <v>1</v>
      </c>
    </row>
    <row r="1804" spans="1:13">
      <c r="A1804" s="17" t="s">
        <v>348</v>
      </c>
      <c r="B1804" s="17" t="s">
        <v>468</v>
      </c>
      <c r="C1804" s="18"/>
      <c r="D1804" s="19">
        <v>1</v>
      </c>
      <c r="E1804" s="58"/>
      <c r="F1804" s="20"/>
      <c r="G1804" s="18"/>
      <c r="H1804" s="25"/>
      <c r="I1804" s="15">
        <v>1804</v>
      </c>
      <c r="J1804" s="15"/>
      <c r="K1804" s="16"/>
      <c r="L1804" s="59" t="s">
        <v>573</v>
      </c>
      <c r="M1804">
        <v>1</v>
      </c>
    </row>
    <row r="1805" spans="1:13">
      <c r="A1805" s="17" t="s">
        <v>348</v>
      </c>
      <c r="B1805" s="17" t="s">
        <v>353</v>
      </c>
      <c r="C1805" s="18"/>
      <c r="D1805" s="19">
        <v>1</v>
      </c>
      <c r="E1805" s="58"/>
      <c r="F1805" s="20"/>
      <c r="G1805" s="18"/>
      <c r="H1805" s="25"/>
      <c r="I1805" s="15">
        <v>1805</v>
      </c>
      <c r="J1805" s="15"/>
      <c r="K1805" s="16"/>
      <c r="L1805" s="59" t="s">
        <v>573</v>
      </c>
      <c r="M1805">
        <v>1</v>
      </c>
    </row>
    <row r="1806" spans="1:13">
      <c r="A1806" s="17" t="s">
        <v>348</v>
      </c>
      <c r="B1806" s="17" t="s">
        <v>516</v>
      </c>
      <c r="C1806" s="18"/>
      <c r="D1806" s="19">
        <v>1</v>
      </c>
      <c r="E1806" s="58"/>
      <c r="F1806" s="20"/>
      <c r="G1806" s="18"/>
      <c r="H1806" s="25"/>
      <c r="I1806" s="15">
        <v>1806</v>
      </c>
      <c r="J1806" s="15"/>
      <c r="K1806" s="16"/>
      <c r="L1806" s="59" t="s">
        <v>573</v>
      </c>
      <c r="M1806">
        <v>1</v>
      </c>
    </row>
    <row r="1807" spans="1:13">
      <c r="A1807" s="17" t="s">
        <v>348</v>
      </c>
      <c r="B1807" s="17" t="s">
        <v>267</v>
      </c>
      <c r="C1807" s="18"/>
      <c r="D1807" s="19">
        <v>1</v>
      </c>
      <c r="E1807" s="58"/>
      <c r="F1807" s="20"/>
      <c r="G1807" s="18"/>
      <c r="H1807" s="25"/>
      <c r="I1807" s="15">
        <v>1807</v>
      </c>
      <c r="J1807" s="15"/>
      <c r="K1807" s="16"/>
      <c r="L1807" s="59" t="s">
        <v>573</v>
      </c>
      <c r="M1807">
        <v>1</v>
      </c>
    </row>
    <row r="1808" spans="1:13">
      <c r="A1808" s="17" t="s">
        <v>348</v>
      </c>
      <c r="B1808" s="17" t="s">
        <v>486</v>
      </c>
      <c r="C1808" s="18"/>
      <c r="D1808" s="19">
        <v>1</v>
      </c>
      <c r="E1808" s="58"/>
      <c r="F1808" s="20"/>
      <c r="G1808" s="18"/>
      <c r="H1808" s="25"/>
      <c r="I1808" s="15">
        <v>1808</v>
      </c>
      <c r="J1808" s="15"/>
      <c r="K1808" s="16"/>
      <c r="L1808" s="59" t="s">
        <v>573</v>
      </c>
      <c r="M1808">
        <v>1</v>
      </c>
    </row>
    <row r="1809" spans="1:13">
      <c r="A1809" s="17" t="s">
        <v>348</v>
      </c>
      <c r="B1809" s="17" t="s">
        <v>351</v>
      </c>
      <c r="C1809" s="18"/>
      <c r="D1809" s="19">
        <v>1</v>
      </c>
      <c r="E1809" s="58"/>
      <c r="F1809" s="20"/>
      <c r="G1809" s="18"/>
      <c r="H1809" s="25"/>
      <c r="I1809" s="15">
        <v>1809</v>
      </c>
      <c r="J1809" s="15"/>
      <c r="K1809" s="16"/>
      <c r="L1809" s="59" t="s">
        <v>573</v>
      </c>
      <c r="M1809">
        <v>1</v>
      </c>
    </row>
    <row r="1810" spans="1:13">
      <c r="A1810" s="17" t="s">
        <v>348</v>
      </c>
      <c r="B1810" s="17" t="s">
        <v>517</v>
      </c>
      <c r="C1810" s="18"/>
      <c r="D1810" s="19">
        <v>1</v>
      </c>
      <c r="E1810" s="58"/>
      <c r="F1810" s="20"/>
      <c r="G1810" s="18"/>
      <c r="H1810" s="25"/>
      <c r="I1810" s="15">
        <v>1810</v>
      </c>
      <c r="J1810" s="15"/>
      <c r="K1810" s="16"/>
      <c r="L1810" s="59" t="s">
        <v>573</v>
      </c>
      <c r="M1810">
        <v>1</v>
      </c>
    </row>
    <row r="1811" spans="1:13">
      <c r="A1811" s="17" t="s">
        <v>348</v>
      </c>
      <c r="B1811" s="17" t="s">
        <v>498</v>
      </c>
      <c r="C1811" s="18"/>
      <c r="D1811" s="19">
        <v>1</v>
      </c>
      <c r="E1811" s="58"/>
      <c r="F1811" s="20"/>
      <c r="G1811" s="18"/>
      <c r="H1811" s="25"/>
      <c r="I1811" s="15">
        <v>1811</v>
      </c>
      <c r="J1811" s="15"/>
      <c r="K1811" s="16"/>
      <c r="L1811" s="59" t="s">
        <v>573</v>
      </c>
      <c r="M1811">
        <v>1</v>
      </c>
    </row>
    <row r="1812" spans="1:13">
      <c r="A1812" s="17" t="s">
        <v>468</v>
      </c>
      <c r="B1812" s="17" t="s">
        <v>348</v>
      </c>
      <c r="C1812" s="18"/>
      <c r="D1812" s="19">
        <v>1</v>
      </c>
      <c r="E1812" s="58"/>
      <c r="F1812" s="20"/>
      <c r="G1812" s="18"/>
      <c r="H1812" s="25"/>
      <c r="I1812" s="15">
        <v>1812</v>
      </c>
      <c r="J1812" s="15"/>
      <c r="K1812" s="16"/>
      <c r="L1812" s="59" t="s">
        <v>573</v>
      </c>
      <c r="M1812">
        <v>1</v>
      </c>
    </row>
    <row r="1813" spans="1:13">
      <c r="A1813" s="17" t="s">
        <v>514</v>
      </c>
      <c r="B1813" s="17" t="s">
        <v>348</v>
      </c>
      <c r="C1813" s="18"/>
      <c r="D1813" s="19">
        <v>1</v>
      </c>
      <c r="E1813" s="58"/>
      <c r="F1813" s="20"/>
      <c r="G1813" s="18"/>
      <c r="H1813" s="25"/>
      <c r="I1813" s="15">
        <v>1813</v>
      </c>
      <c r="J1813" s="15"/>
      <c r="K1813" s="16"/>
      <c r="L1813" s="59" t="s">
        <v>573</v>
      </c>
      <c r="M1813">
        <v>1</v>
      </c>
    </row>
    <row r="1814" spans="1:13">
      <c r="A1814" s="17" t="s">
        <v>513</v>
      </c>
      <c r="B1814" s="17" t="s">
        <v>358</v>
      </c>
      <c r="C1814" s="18"/>
      <c r="D1814" s="19">
        <v>1</v>
      </c>
      <c r="E1814" s="58"/>
      <c r="F1814" s="20"/>
      <c r="G1814" s="18"/>
      <c r="H1814" s="25"/>
      <c r="I1814" s="15">
        <v>1814</v>
      </c>
      <c r="J1814" s="15"/>
      <c r="K1814" s="16"/>
      <c r="L1814" s="59" t="s">
        <v>573</v>
      </c>
      <c r="M1814">
        <v>1</v>
      </c>
    </row>
    <row r="1815" spans="1:13">
      <c r="A1815" s="17" t="s">
        <v>514</v>
      </c>
      <c r="B1815" s="17" t="s">
        <v>358</v>
      </c>
      <c r="C1815" s="18"/>
      <c r="D1815" s="19">
        <v>1</v>
      </c>
      <c r="E1815" s="58"/>
      <c r="F1815" s="20"/>
      <c r="G1815" s="18"/>
      <c r="H1815" s="25"/>
      <c r="I1815" s="15">
        <v>1815</v>
      </c>
      <c r="J1815" s="15"/>
      <c r="K1815" s="16"/>
      <c r="L1815" s="59" t="s">
        <v>573</v>
      </c>
      <c r="M1815">
        <v>1</v>
      </c>
    </row>
    <row r="1816" spans="1:13">
      <c r="A1816" s="17" t="s">
        <v>231</v>
      </c>
      <c r="B1816" s="17" t="s">
        <v>517</v>
      </c>
      <c r="C1816" s="18"/>
      <c r="D1816" s="19">
        <v>1</v>
      </c>
      <c r="E1816" s="58"/>
      <c r="F1816" s="20"/>
      <c r="G1816" s="18"/>
      <c r="H1816" s="25"/>
      <c r="I1816" s="15">
        <v>1816</v>
      </c>
      <c r="J1816" s="15"/>
      <c r="K1816" s="16"/>
      <c r="L1816" s="59" t="s">
        <v>573</v>
      </c>
      <c r="M1816">
        <v>1</v>
      </c>
    </row>
    <row r="1817" spans="1:13">
      <c r="A1817" s="17" t="s">
        <v>517</v>
      </c>
      <c r="B1817" s="17" t="s">
        <v>231</v>
      </c>
      <c r="C1817" s="18"/>
      <c r="D1817" s="19">
        <v>1</v>
      </c>
      <c r="E1817" s="58"/>
      <c r="F1817" s="20"/>
      <c r="G1817" s="18"/>
      <c r="H1817" s="25"/>
      <c r="I1817" s="15">
        <v>1817</v>
      </c>
      <c r="J1817" s="15"/>
      <c r="K1817" s="16"/>
      <c r="L1817" s="59" t="s">
        <v>573</v>
      </c>
      <c r="M1817">
        <v>1</v>
      </c>
    </row>
    <row r="1818" spans="1:13">
      <c r="A1818" s="17" t="s">
        <v>517</v>
      </c>
      <c r="B1818" s="17" t="s">
        <v>352</v>
      </c>
      <c r="C1818" s="18"/>
      <c r="D1818" s="19">
        <v>1</v>
      </c>
      <c r="E1818" s="58"/>
      <c r="F1818" s="20"/>
      <c r="G1818" s="18"/>
      <c r="H1818" s="25"/>
      <c r="I1818" s="15">
        <v>1818</v>
      </c>
      <c r="J1818" s="15"/>
      <c r="K1818" s="16"/>
      <c r="L1818" s="59" t="s">
        <v>573</v>
      </c>
      <c r="M1818">
        <v>1</v>
      </c>
    </row>
    <row r="1819" spans="1:13">
      <c r="A1819" s="17" t="s">
        <v>363</v>
      </c>
      <c r="B1819" s="17" t="s">
        <v>517</v>
      </c>
      <c r="C1819" s="18"/>
      <c r="D1819" s="19">
        <v>1</v>
      </c>
      <c r="E1819" s="58"/>
      <c r="F1819" s="20"/>
      <c r="G1819" s="18"/>
      <c r="H1819" s="25"/>
      <c r="I1819" s="15">
        <v>1819</v>
      </c>
      <c r="J1819" s="15"/>
      <c r="K1819" s="16"/>
      <c r="L1819" s="59" t="s">
        <v>573</v>
      </c>
      <c r="M1819">
        <v>1</v>
      </c>
    </row>
    <row r="1820" spans="1:13">
      <c r="A1820" s="17" t="s">
        <v>514</v>
      </c>
      <c r="B1820" s="17" t="s">
        <v>517</v>
      </c>
      <c r="C1820" s="18"/>
      <c r="D1820" s="19">
        <v>1</v>
      </c>
      <c r="E1820" s="58"/>
      <c r="F1820" s="20"/>
      <c r="G1820" s="18"/>
      <c r="H1820" s="25"/>
      <c r="I1820" s="15">
        <v>1820</v>
      </c>
      <c r="J1820" s="15"/>
      <c r="K1820" s="16"/>
      <c r="L1820" s="59" t="s">
        <v>573</v>
      </c>
      <c r="M1820">
        <v>1</v>
      </c>
    </row>
    <row r="1821" spans="1:13">
      <c r="A1821" s="17" t="s">
        <v>194</v>
      </c>
      <c r="B1821" s="17" t="s">
        <v>352</v>
      </c>
      <c r="C1821" s="18"/>
      <c r="D1821" s="19">
        <v>1</v>
      </c>
      <c r="E1821" s="58"/>
      <c r="F1821" s="20"/>
      <c r="G1821" s="18"/>
      <c r="H1821" s="25"/>
      <c r="I1821" s="15">
        <v>1821</v>
      </c>
      <c r="J1821" s="15"/>
      <c r="K1821" s="16"/>
      <c r="L1821" s="59" t="s">
        <v>573</v>
      </c>
      <c r="M1821">
        <v>1</v>
      </c>
    </row>
    <row r="1822" spans="1:13">
      <c r="A1822" s="17" t="s">
        <v>194</v>
      </c>
      <c r="B1822" s="17" t="s">
        <v>513</v>
      </c>
      <c r="C1822" s="18"/>
      <c r="D1822" s="19">
        <v>1</v>
      </c>
      <c r="E1822" s="58"/>
      <c r="F1822" s="20"/>
      <c r="G1822" s="18"/>
      <c r="H1822" s="25"/>
      <c r="I1822" s="15">
        <v>1822</v>
      </c>
      <c r="J1822" s="15"/>
      <c r="K1822" s="16"/>
      <c r="L1822" s="59" t="s">
        <v>573</v>
      </c>
      <c r="M1822">
        <v>1</v>
      </c>
    </row>
    <row r="1823" spans="1:13">
      <c r="A1823" s="17" t="s">
        <v>194</v>
      </c>
      <c r="B1823" s="17" t="s">
        <v>499</v>
      </c>
      <c r="C1823" s="18"/>
      <c r="D1823" s="19">
        <v>1</v>
      </c>
      <c r="E1823" s="58"/>
      <c r="F1823" s="20"/>
      <c r="G1823" s="18"/>
      <c r="H1823" s="25"/>
      <c r="I1823" s="15">
        <v>1823</v>
      </c>
      <c r="J1823" s="15"/>
      <c r="K1823" s="16"/>
      <c r="L1823" s="59" t="s">
        <v>573</v>
      </c>
      <c r="M1823">
        <v>1</v>
      </c>
    </row>
    <row r="1824" spans="1:13">
      <c r="A1824" s="17" t="s">
        <v>194</v>
      </c>
      <c r="B1824" s="17" t="s">
        <v>231</v>
      </c>
      <c r="C1824" s="18"/>
      <c r="D1824" s="19">
        <v>1</v>
      </c>
      <c r="E1824" s="58"/>
      <c r="F1824" s="20"/>
      <c r="G1824" s="18"/>
      <c r="H1824" s="25"/>
      <c r="I1824" s="15">
        <v>1824</v>
      </c>
      <c r="J1824" s="15"/>
      <c r="K1824" s="16"/>
      <c r="L1824" s="59" t="s">
        <v>573</v>
      </c>
      <c r="M1824">
        <v>1</v>
      </c>
    </row>
    <row r="1825" spans="1:13">
      <c r="A1825" s="17" t="s">
        <v>194</v>
      </c>
      <c r="B1825" s="17" t="s">
        <v>373</v>
      </c>
      <c r="C1825" s="18"/>
      <c r="D1825" s="19">
        <v>1</v>
      </c>
      <c r="E1825" s="58"/>
      <c r="F1825" s="20"/>
      <c r="G1825" s="18"/>
      <c r="H1825" s="25"/>
      <c r="I1825" s="15">
        <v>1825</v>
      </c>
      <c r="J1825" s="15"/>
      <c r="K1825" s="16"/>
      <c r="L1825" s="59" t="s">
        <v>573</v>
      </c>
      <c r="M1825">
        <v>1</v>
      </c>
    </row>
    <row r="1826" spans="1:13">
      <c r="A1826" s="17" t="s">
        <v>194</v>
      </c>
      <c r="B1826" s="17" t="s">
        <v>443</v>
      </c>
      <c r="C1826" s="18"/>
      <c r="D1826" s="19">
        <v>1</v>
      </c>
      <c r="E1826" s="58"/>
      <c r="F1826" s="20"/>
      <c r="G1826" s="18"/>
      <c r="H1826" s="25"/>
      <c r="I1826" s="15">
        <v>1826</v>
      </c>
      <c r="J1826" s="15"/>
      <c r="K1826" s="16"/>
      <c r="L1826" s="59" t="s">
        <v>573</v>
      </c>
      <c r="M1826">
        <v>1</v>
      </c>
    </row>
    <row r="1827" spans="1:13">
      <c r="A1827" s="17" t="s">
        <v>194</v>
      </c>
      <c r="B1827" s="17" t="s">
        <v>171</v>
      </c>
      <c r="C1827" s="18"/>
      <c r="D1827" s="19">
        <v>1</v>
      </c>
      <c r="E1827" s="58"/>
      <c r="F1827" s="20"/>
      <c r="G1827" s="18"/>
      <c r="H1827" s="25"/>
      <c r="I1827" s="15">
        <v>1827</v>
      </c>
      <c r="J1827" s="15"/>
      <c r="K1827" s="16"/>
      <c r="L1827" s="59" t="s">
        <v>573</v>
      </c>
      <c r="M1827">
        <v>1</v>
      </c>
    </row>
    <row r="1828" spans="1:13">
      <c r="A1828" s="17" t="s">
        <v>194</v>
      </c>
      <c r="B1828" s="17" t="s">
        <v>353</v>
      </c>
      <c r="C1828" s="18"/>
      <c r="D1828" s="19">
        <v>1</v>
      </c>
      <c r="E1828" s="58"/>
      <c r="F1828" s="20"/>
      <c r="G1828" s="18"/>
      <c r="H1828" s="25"/>
      <c r="I1828" s="15">
        <v>1828</v>
      </c>
      <c r="J1828" s="15"/>
      <c r="K1828" s="16"/>
      <c r="L1828" s="59" t="s">
        <v>573</v>
      </c>
      <c r="M1828">
        <v>1</v>
      </c>
    </row>
    <row r="1829" spans="1:13">
      <c r="A1829" s="17" t="s">
        <v>194</v>
      </c>
      <c r="B1829" s="17" t="s">
        <v>253</v>
      </c>
      <c r="C1829" s="18"/>
      <c r="D1829" s="19">
        <v>1</v>
      </c>
      <c r="E1829" s="58"/>
      <c r="F1829" s="20"/>
      <c r="G1829" s="18"/>
      <c r="H1829" s="25"/>
      <c r="I1829" s="15">
        <v>1829</v>
      </c>
      <c r="J1829" s="15"/>
      <c r="K1829" s="16"/>
      <c r="L1829" s="59" t="s">
        <v>573</v>
      </c>
      <c r="M1829">
        <v>1</v>
      </c>
    </row>
    <row r="1830" spans="1:13">
      <c r="A1830" s="17" t="s">
        <v>194</v>
      </c>
      <c r="B1830" s="17" t="s">
        <v>514</v>
      </c>
      <c r="C1830" s="18"/>
      <c r="D1830" s="19">
        <v>1</v>
      </c>
      <c r="E1830" s="58"/>
      <c r="F1830" s="20"/>
      <c r="G1830" s="18"/>
      <c r="H1830" s="25"/>
      <c r="I1830" s="15">
        <v>1830</v>
      </c>
      <c r="J1830" s="15"/>
      <c r="K1830" s="16"/>
      <c r="L1830" s="59" t="s">
        <v>573</v>
      </c>
      <c r="M1830">
        <v>1</v>
      </c>
    </row>
    <row r="1831" spans="1:13">
      <c r="A1831" s="17" t="s">
        <v>194</v>
      </c>
      <c r="B1831" s="17" t="s">
        <v>333</v>
      </c>
      <c r="C1831" s="18"/>
      <c r="D1831" s="19">
        <v>1</v>
      </c>
      <c r="E1831" s="58"/>
      <c r="F1831" s="20"/>
      <c r="G1831" s="18"/>
      <c r="H1831" s="25"/>
      <c r="I1831" s="15">
        <v>1831</v>
      </c>
      <c r="J1831" s="15"/>
      <c r="K1831" s="16"/>
      <c r="L1831" s="59" t="s">
        <v>573</v>
      </c>
      <c r="M1831">
        <v>1</v>
      </c>
    </row>
    <row r="1832" spans="1:13">
      <c r="A1832" s="17" t="s">
        <v>194</v>
      </c>
      <c r="B1832" s="17" t="s">
        <v>468</v>
      </c>
      <c r="C1832" s="18"/>
      <c r="D1832" s="19">
        <v>1</v>
      </c>
      <c r="E1832" s="58"/>
      <c r="F1832" s="20"/>
      <c r="G1832" s="18"/>
      <c r="H1832" s="25"/>
      <c r="I1832" s="15">
        <v>1832</v>
      </c>
      <c r="J1832" s="15"/>
      <c r="K1832" s="16"/>
      <c r="L1832" s="59" t="s">
        <v>573</v>
      </c>
      <c r="M1832">
        <v>1</v>
      </c>
    </row>
    <row r="1833" spans="1:13">
      <c r="A1833" s="17" t="s">
        <v>194</v>
      </c>
      <c r="B1833" s="17" t="s">
        <v>267</v>
      </c>
      <c r="C1833" s="18"/>
      <c r="D1833" s="19">
        <v>1</v>
      </c>
      <c r="E1833" s="58"/>
      <c r="F1833" s="20"/>
      <c r="G1833" s="18"/>
      <c r="H1833" s="25"/>
      <c r="I1833" s="15">
        <v>1833</v>
      </c>
      <c r="J1833" s="15"/>
      <c r="K1833" s="16"/>
      <c r="L1833" s="59" t="s">
        <v>573</v>
      </c>
      <c r="M1833">
        <v>1</v>
      </c>
    </row>
    <row r="1834" spans="1:13">
      <c r="A1834" s="17" t="s">
        <v>253</v>
      </c>
      <c r="B1834" s="17" t="s">
        <v>194</v>
      </c>
      <c r="C1834" s="18"/>
      <c r="D1834" s="19">
        <v>1</v>
      </c>
      <c r="E1834" s="58"/>
      <c r="F1834" s="20"/>
      <c r="G1834" s="18"/>
      <c r="H1834" s="25"/>
      <c r="I1834" s="15">
        <v>1834</v>
      </c>
      <c r="J1834" s="15"/>
      <c r="K1834" s="16"/>
      <c r="L1834" s="59" t="s">
        <v>573</v>
      </c>
      <c r="M1834">
        <v>1</v>
      </c>
    </row>
    <row r="1835" spans="1:13">
      <c r="A1835" s="17" t="s">
        <v>352</v>
      </c>
      <c r="B1835" s="17" t="s">
        <v>194</v>
      </c>
      <c r="C1835" s="18"/>
      <c r="D1835" s="19">
        <v>1</v>
      </c>
      <c r="E1835" s="58"/>
      <c r="F1835" s="20"/>
      <c r="G1835" s="18"/>
      <c r="H1835" s="25"/>
      <c r="I1835" s="15">
        <v>1835</v>
      </c>
      <c r="J1835" s="15"/>
      <c r="K1835" s="16"/>
      <c r="L1835" s="59" t="s">
        <v>573</v>
      </c>
      <c r="M1835">
        <v>1</v>
      </c>
    </row>
    <row r="1836" spans="1:13">
      <c r="A1836" s="17" t="s">
        <v>357</v>
      </c>
      <c r="B1836" s="17" t="s">
        <v>194</v>
      </c>
      <c r="C1836" s="18"/>
      <c r="D1836" s="19">
        <v>1</v>
      </c>
      <c r="E1836" s="58"/>
      <c r="F1836" s="20"/>
      <c r="G1836" s="18"/>
      <c r="H1836" s="25"/>
      <c r="I1836" s="15">
        <v>1836</v>
      </c>
      <c r="J1836" s="15"/>
      <c r="K1836" s="16"/>
      <c r="L1836" s="59" t="s">
        <v>573</v>
      </c>
      <c r="M1836">
        <v>1</v>
      </c>
    </row>
    <row r="1837" spans="1:13">
      <c r="A1837" s="17" t="s">
        <v>514</v>
      </c>
      <c r="B1837" s="17" t="s">
        <v>194</v>
      </c>
      <c r="C1837" s="18"/>
      <c r="D1837" s="19">
        <v>1</v>
      </c>
      <c r="E1837" s="58"/>
      <c r="F1837" s="20"/>
      <c r="G1837" s="18"/>
      <c r="H1837" s="25"/>
      <c r="I1837" s="15">
        <v>1837</v>
      </c>
      <c r="J1837" s="15"/>
      <c r="K1837" s="16"/>
      <c r="L1837" s="59" t="s">
        <v>573</v>
      </c>
      <c r="M1837">
        <v>1</v>
      </c>
    </row>
    <row r="1838" spans="1:13">
      <c r="A1838" s="17" t="s">
        <v>314</v>
      </c>
      <c r="B1838" s="17" t="s">
        <v>518</v>
      </c>
      <c r="C1838" s="18"/>
      <c r="D1838" s="19">
        <v>1</v>
      </c>
      <c r="E1838" s="58"/>
      <c r="F1838" s="20"/>
      <c r="G1838" s="18"/>
      <c r="H1838" s="25"/>
      <c r="I1838" s="15">
        <v>1838</v>
      </c>
      <c r="J1838" s="15"/>
      <c r="K1838" s="16"/>
      <c r="L1838" s="59" t="s">
        <v>573</v>
      </c>
      <c r="M1838">
        <v>1</v>
      </c>
    </row>
    <row r="1839" spans="1:13">
      <c r="A1839" s="17" t="s">
        <v>369</v>
      </c>
      <c r="B1839" s="17" t="s">
        <v>518</v>
      </c>
      <c r="C1839" s="18"/>
      <c r="D1839" s="19">
        <v>1</v>
      </c>
      <c r="E1839" s="58"/>
      <c r="F1839" s="20"/>
      <c r="G1839" s="18"/>
      <c r="H1839" s="25"/>
      <c r="I1839" s="15">
        <v>1839</v>
      </c>
      <c r="J1839" s="15"/>
      <c r="K1839" s="16"/>
      <c r="L1839" s="59" t="s">
        <v>573</v>
      </c>
      <c r="M1839">
        <v>1</v>
      </c>
    </row>
    <row r="1840" spans="1:13">
      <c r="A1840" s="17" t="s">
        <v>445</v>
      </c>
      <c r="B1840" s="17" t="s">
        <v>518</v>
      </c>
      <c r="C1840" s="18"/>
      <c r="D1840" s="19">
        <v>1</v>
      </c>
      <c r="E1840" s="58"/>
      <c r="F1840" s="20"/>
      <c r="G1840" s="18"/>
      <c r="H1840" s="25"/>
      <c r="I1840" s="15">
        <v>1840</v>
      </c>
      <c r="J1840" s="15"/>
      <c r="K1840" s="16"/>
      <c r="L1840" s="59" t="s">
        <v>573</v>
      </c>
      <c r="M1840">
        <v>1</v>
      </c>
    </row>
    <row r="1841" spans="1:13">
      <c r="A1841" s="17" t="s">
        <v>518</v>
      </c>
      <c r="B1841" s="17" t="s">
        <v>445</v>
      </c>
      <c r="C1841" s="18"/>
      <c r="D1841" s="19">
        <v>1</v>
      </c>
      <c r="E1841" s="58"/>
      <c r="F1841" s="20"/>
      <c r="G1841" s="18"/>
      <c r="H1841" s="25"/>
      <c r="I1841" s="15">
        <v>1841</v>
      </c>
      <c r="J1841" s="15"/>
      <c r="K1841" s="16"/>
      <c r="L1841" s="59" t="s">
        <v>573</v>
      </c>
      <c r="M1841">
        <v>1</v>
      </c>
    </row>
    <row r="1842" spans="1:13">
      <c r="A1842" s="17" t="s">
        <v>518</v>
      </c>
      <c r="B1842" s="17" t="s">
        <v>519</v>
      </c>
      <c r="C1842" s="18"/>
      <c r="D1842" s="19">
        <v>1</v>
      </c>
      <c r="E1842" s="58"/>
      <c r="F1842" s="20"/>
      <c r="G1842" s="18"/>
      <c r="H1842" s="25"/>
      <c r="I1842" s="15">
        <v>1842</v>
      </c>
      <c r="J1842" s="15"/>
      <c r="K1842" s="16"/>
      <c r="L1842" s="59" t="s">
        <v>573</v>
      </c>
      <c r="M1842">
        <v>1</v>
      </c>
    </row>
    <row r="1843" spans="1:13">
      <c r="A1843" s="17" t="s">
        <v>519</v>
      </c>
      <c r="B1843" s="17" t="s">
        <v>518</v>
      </c>
      <c r="C1843" s="18"/>
      <c r="D1843" s="19">
        <v>1</v>
      </c>
      <c r="E1843" s="58"/>
      <c r="F1843" s="20"/>
      <c r="G1843" s="18"/>
      <c r="H1843" s="25"/>
      <c r="I1843" s="15">
        <v>1843</v>
      </c>
      <c r="J1843" s="15"/>
      <c r="K1843" s="16"/>
      <c r="L1843" s="59" t="s">
        <v>573</v>
      </c>
      <c r="M1843">
        <v>1</v>
      </c>
    </row>
    <row r="1844" spans="1:13">
      <c r="A1844" s="17" t="s">
        <v>233</v>
      </c>
      <c r="B1844" s="17" t="s">
        <v>519</v>
      </c>
      <c r="C1844" s="18"/>
      <c r="D1844" s="19">
        <v>5.5</v>
      </c>
      <c r="E1844" s="58"/>
      <c r="F1844" s="20"/>
      <c r="G1844" s="18"/>
      <c r="H1844" s="25"/>
      <c r="I1844" s="15">
        <v>1844</v>
      </c>
      <c r="J1844" s="15"/>
      <c r="K1844" s="16"/>
      <c r="L1844" s="59" t="s">
        <v>572</v>
      </c>
      <c r="M1844">
        <v>2</v>
      </c>
    </row>
    <row r="1845" spans="1:13">
      <c r="A1845" s="17" t="s">
        <v>171</v>
      </c>
      <c r="B1845" s="17" t="s">
        <v>233</v>
      </c>
      <c r="C1845" s="18"/>
      <c r="D1845" s="19">
        <v>1</v>
      </c>
      <c r="E1845" s="58"/>
      <c r="F1845" s="20"/>
      <c r="G1845" s="18"/>
      <c r="H1845" s="25"/>
      <c r="I1845" s="15">
        <v>1845</v>
      </c>
      <c r="J1845" s="15"/>
      <c r="K1845" s="16"/>
      <c r="L1845" s="59" t="s">
        <v>573</v>
      </c>
      <c r="M1845">
        <v>1</v>
      </c>
    </row>
    <row r="1846" spans="1:13">
      <c r="A1846" s="17" t="s">
        <v>204</v>
      </c>
      <c r="B1846" s="17" t="s">
        <v>233</v>
      </c>
      <c r="C1846" s="18"/>
      <c r="D1846" s="19">
        <v>1</v>
      </c>
      <c r="E1846" s="58"/>
      <c r="F1846" s="20"/>
      <c r="G1846" s="18"/>
      <c r="H1846" s="25"/>
      <c r="I1846" s="15">
        <v>1846</v>
      </c>
      <c r="J1846" s="15"/>
      <c r="K1846" s="16"/>
      <c r="L1846" s="59" t="s">
        <v>573</v>
      </c>
      <c r="M1846">
        <v>1</v>
      </c>
    </row>
    <row r="1847" spans="1:13">
      <c r="A1847" s="17" t="s">
        <v>351</v>
      </c>
      <c r="B1847" s="17" t="s">
        <v>233</v>
      </c>
      <c r="C1847" s="18"/>
      <c r="D1847" s="19">
        <v>1</v>
      </c>
      <c r="E1847" s="58"/>
      <c r="F1847" s="20"/>
      <c r="G1847" s="18"/>
      <c r="H1847" s="25"/>
      <c r="I1847" s="15">
        <v>1847</v>
      </c>
      <c r="J1847" s="15"/>
      <c r="K1847" s="16"/>
      <c r="L1847" s="59" t="s">
        <v>573</v>
      </c>
      <c r="M1847">
        <v>1</v>
      </c>
    </row>
    <row r="1848" spans="1:13">
      <c r="A1848" s="17" t="s">
        <v>213</v>
      </c>
      <c r="B1848" s="17" t="s">
        <v>233</v>
      </c>
      <c r="C1848" s="18"/>
      <c r="D1848" s="19">
        <v>1</v>
      </c>
      <c r="E1848" s="58"/>
      <c r="F1848" s="20"/>
      <c r="G1848" s="18"/>
      <c r="H1848" s="25"/>
      <c r="I1848" s="15">
        <v>1848</v>
      </c>
      <c r="J1848" s="15"/>
      <c r="K1848" s="16"/>
      <c r="L1848" s="59" t="s">
        <v>573</v>
      </c>
      <c r="M1848">
        <v>1</v>
      </c>
    </row>
    <row r="1849" spans="1:13">
      <c r="A1849" s="17" t="s">
        <v>231</v>
      </c>
      <c r="B1849" s="17" t="s">
        <v>233</v>
      </c>
      <c r="C1849" s="18"/>
      <c r="D1849" s="19">
        <v>1</v>
      </c>
      <c r="E1849" s="58"/>
      <c r="F1849" s="20"/>
      <c r="G1849" s="18"/>
      <c r="H1849" s="25"/>
      <c r="I1849" s="15">
        <v>1849</v>
      </c>
      <c r="J1849" s="15"/>
      <c r="K1849" s="16"/>
      <c r="L1849" s="59" t="s">
        <v>573</v>
      </c>
      <c r="M1849">
        <v>1</v>
      </c>
    </row>
    <row r="1850" spans="1:13">
      <c r="A1850" s="17" t="s">
        <v>233</v>
      </c>
      <c r="B1850" s="17" t="s">
        <v>314</v>
      </c>
      <c r="C1850" s="18"/>
      <c r="D1850" s="19">
        <v>1</v>
      </c>
      <c r="E1850" s="58"/>
      <c r="F1850" s="20"/>
      <c r="G1850" s="18"/>
      <c r="H1850" s="25"/>
      <c r="I1850" s="15">
        <v>1850</v>
      </c>
      <c r="J1850" s="15"/>
      <c r="K1850" s="16"/>
      <c r="L1850" s="59" t="s">
        <v>573</v>
      </c>
      <c r="M1850">
        <v>1</v>
      </c>
    </row>
    <row r="1851" spans="1:13">
      <c r="A1851" s="17" t="s">
        <v>233</v>
      </c>
      <c r="B1851" s="17" t="s">
        <v>513</v>
      </c>
      <c r="C1851" s="18"/>
      <c r="D1851" s="19">
        <v>1</v>
      </c>
      <c r="E1851" s="58"/>
      <c r="F1851" s="20"/>
      <c r="G1851" s="18"/>
      <c r="H1851" s="25"/>
      <c r="I1851" s="15">
        <v>1851</v>
      </c>
      <c r="J1851" s="15"/>
      <c r="K1851" s="16"/>
      <c r="L1851" s="59" t="s">
        <v>573</v>
      </c>
      <c r="M1851">
        <v>1</v>
      </c>
    </row>
    <row r="1852" spans="1:13">
      <c r="A1852" s="17" t="s">
        <v>233</v>
      </c>
      <c r="B1852" s="17" t="s">
        <v>486</v>
      </c>
      <c r="C1852" s="18"/>
      <c r="D1852" s="19">
        <v>1</v>
      </c>
      <c r="E1852" s="58"/>
      <c r="F1852" s="20"/>
      <c r="G1852" s="18"/>
      <c r="H1852" s="25"/>
      <c r="I1852" s="15">
        <v>1852</v>
      </c>
      <c r="J1852" s="15"/>
      <c r="K1852" s="16"/>
      <c r="L1852" s="59" t="s">
        <v>573</v>
      </c>
      <c r="M1852">
        <v>1</v>
      </c>
    </row>
    <row r="1853" spans="1:13">
      <c r="A1853" s="17" t="s">
        <v>233</v>
      </c>
      <c r="B1853" s="17" t="s">
        <v>231</v>
      </c>
      <c r="C1853" s="18"/>
      <c r="D1853" s="19">
        <v>1</v>
      </c>
      <c r="E1853" s="58"/>
      <c r="F1853" s="20"/>
      <c r="G1853" s="18"/>
      <c r="H1853" s="25"/>
      <c r="I1853" s="15">
        <v>1853</v>
      </c>
      <c r="J1853" s="15"/>
      <c r="K1853" s="16"/>
      <c r="L1853" s="59" t="s">
        <v>573</v>
      </c>
      <c r="M1853">
        <v>1</v>
      </c>
    </row>
    <row r="1854" spans="1:13">
      <c r="A1854" s="17" t="s">
        <v>233</v>
      </c>
      <c r="B1854" s="17" t="s">
        <v>531</v>
      </c>
      <c r="C1854" s="18"/>
      <c r="D1854" s="19">
        <v>1</v>
      </c>
      <c r="E1854" s="58"/>
      <c r="F1854" s="20"/>
      <c r="G1854" s="18"/>
      <c r="H1854" s="25"/>
      <c r="I1854" s="15">
        <v>1854</v>
      </c>
      <c r="J1854" s="15"/>
      <c r="K1854" s="16"/>
      <c r="L1854" s="59" t="s">
        <v>573</v>
      </c>
      <c r="M1854">
        <v>1</v>
      </c>
    </row>
    <row r="1855" spans="1:13">
      <c r="A1855" s="17" t="s">
        <v>233</v>
      </c>
      <c r="B1855" s="17" t="s">
        <v>468</v>
      </c>
      <c r="C1855" s="18"/>
      <c r="D1855" s="19">
        <v>1</v>
      </c>
      <c r="E1855" s="58"/>
      <c r="F1855" s="20"/>
      <c r="G1855" s="18"/>
      <c r="H1855" s="25"/>
      <c r="I1855" s="15">
        <v>1855</v>
      </c>
      <c r="J1855" s="15"/>
      <c r="K1855" s="16"/>
      <c r="L1855" s="59" t="s">
        <v>573</v>
      </c>
      <c r="M1855">
        <v>1</v>
      </c>
    </row>
    <row r="1856" spans="1:13">
      <c r="A1856" s="17" t="s">
        <v>233</v>
      </c>
      <c r="B1856" s="17" t="s">
        <v>369</v>
      </c>
      <c r="C1856" s="18"/>
      <c r="D1856" s="19">
        <v>1</v>
      </c>
      <c r="E1856" s="58"/>
      <c r="F1856" s="20"/>
      <c r="G1856" s="18"/>
      <c r="H1856" s="25"/>
      <c r="I1856" s="15">
        <v>1856</v>
      </c>
      <c r="J1856" s="15"/>
      <c r="K1856" s="16"/>
      <c r="L1856" s="59" t="s">
        <v>573</v>
      </c>
      <c r="M1856">
        <v>1</v>
      </c>
    </row>
    <row r="1857" spans="1:13">
      <c r="A1857" s="17" t="s">
        <v>233</v>
      </c>
      <c r="B1857" s="17" t="s">
        <v>252</v>
      </c>
      <c r="C1857" s="18"/>
      <c r="D1857" s="19">
        <v>1</v>
      </c>
      <c r="E1857" s="58"/>
      <c r="F1857" s="20"/>
      <c r="G1857" s="18"/>
      <c r="H1857" s="25"/>
      <c r="I1857" s="15">
        <v>1857</v>
      </c>
      <c r="J1857" s="15"/>
      <c r="K1857" s="16"/>
      <c r="L1857" s="59" t="s">
        <v>573</v>
      </c>
      <c r="M1857">
        <v>1</v>
      </c>
    </row>
    <row r="1858" spans="1:13">
      <c r="A1858" s="17" t="s">
        <v>233</v>
      </c>
      <c r="B1858" s="17" t="s">
        <v>497</v>
      </c>
      <c r="C1858" s="18"/>
      <c r="D1858" s="19">
        <v>1</v>
      </c>
      <c r="E1858" s="58"/>
      <c r="F1858" s="20"/>
      <c r="G1858" s="18"/>
      <c r="H1858" s="25"/>
      <c r="I1858" s="15">
        <v>1858</v>
      </c>
      <c r="J1858" s="15"/>
      <c r="K1858" s="16"/>
      <c r="L1858" s="59" t="s">
        <v>573</v>
      </c>
      <c r="M1858">
        <v>1</v>
      </c>
    </row>
    <row r="1859" spans="1:13">
      <c r="A1859" s="17" t="s">
        <v>233</v>
      </c>
      <c r="B1859" s="17" t="s">
        <v>351</v>
      </c>
      <c r="C1859" s="18"/>
      <c r="D1859" s="19">
        <v>1</v>
      </c>
      <c r="E1859" s="58"/>
      <c r="F1859" s="20"/>
      <c r="G1859" s="18"/>
      <c r="H1859" s="25"/>
      <c r="I1859" s="15">
        <v>1859</v>
      </c>
      <c r="J1859" s="15"/>
      <c r="K1859" s="16"/>
      <c r="L1859" s="59" t="s">
        <v>573</v>
      </c>
      <c r="M1859">
        <v>1</v>
      </c>
    </row>
    <row r="1860" spans="1:13">
      <c r="A1860" s="17" t="s">
        <v>233</v>
      </c>
      <c r="B1860" s="17" t="s">
        <v>352</v>
      </c>
      <c r="C1860" s="18"/>
      <c r="D1860" s="19">
        <v>1</v>
      </c>
      <c r="E1860" s="58"/>
      <c r="F1860" s="20"/>
      <c r="G1860" s="18"/>
      <c r="H1860" s="25"/>
      <c r="I1860" s="15">
        <v>1860</v>
      </c>
      <c r="J1860" s="15"/>
      <c r="K1860" s="16"/>
      <c r="L1860" s="59" t="s">
        <v>573</v>
      </c>
      <c r="M1860">
        <v>1</v>
      </c>
    </row>
    <row r="1861" spans="1:13">
      <c r="A1861" s="17" t="s">
        <v>233</v>
      </c>
      <c r="B1861" s="17" t="s">
        <v>357</v>
      </c>
      <c r="C1861" s="18"/>
      <c r="D1861" s="19">
        <v>1</v>
      </c>
      <c r="E1861" s="58"/>
      <c r="F1861" s="20"/>
      <c r="G1861" s="18"/>
      <c r="H1861" s="25"/>
      <c r="I1861" s="15">
        <v>1861</v>
      </c>
      <c r="J1861" s="15"/>
      <c r="K1861" s="16"/>
      <c r="L1861" s="59" t="s">
        <v>573</v>
      </c>
      <c r="M1861">
        <v>1</v>
      </c>
    </row>
    <row r="1862" spans="1:13">
      <c r="A1862" s="17" t="s">
        <v>233</v>
      </c>
      <c r="B1862" s="17" t="s">
        <v>545</v>
      </c>
      <c r="C1862" s="18"/>
      <c r="D1862" s="19">
        <v>1</v>
      </c>
      <c r="E1862" s="58"/>
      <c r="F1862" s="20"/>
      <c r="G1862" s="18"/>
      <c r="H1862" s="25"/>
      <c r="I1862" s="15">
        <v>1862</v>
      </c>
      <c r="J1862" s="15"/>
      <c r="K1862" s="16"/>
      <c r="L1862" s="59" t="s">
        <v>573</v>
      </c>
      <c r="M1862">
        <v>1</v>
      </c>
    </row>
    <row r="1863" spans="1:13">
      <c r="A1863" s="17" t="s">
        <v>233</v>
      </c>
      <c r="B1863" s="17" t="s">
        <v>443</v>
      </c>
      <c r="C1863" s="18"/>
      <c r="D1863" s="19">
        <v>1</v>
      </c>
      <c r="E1863" s="58"/>
      <c r="F1863" s="20"/>
      <c r="G1863" s="18"/>
      <c r="H1863" s="25"/>
      <c r="I1863" s="15">
        <v>1863</v>
      </c>
      <c r="J1863" s="15"/>
      <c r="K1863" s="16"/>
      <c r="L1863" s="59" t="s">
        <v>573</v>
      </c>
      <c r="M1863">
        <v>1</v>
      </c>
    </row>
    <row r="1864" spans="1:13">
      <c r="A1864" s="17" t="s">
        <v>233</v>
      </c>
      <c r="B1864" s="17" t="s">
        <v>373</v>
      </c>
      <c r="C1864" s="18"/>
      <c r="D1864" s="19">
        <v>1</v>
      </c>
      <c r="E1864" s="58"/>
      <c r="F1864" s="20"/>
      <c r="G1864" s="18"/>
      <c r="H1864" s="25"/>
      <c r="I1864" s="15">
        <v>1864</v>
      </c>
      <c r="J1864" s="15"/>
      <c r="K1864" s="16"/>
      <c r="L1864" s="59" t="s">
        <v>573</v>
      </c>
      <c r="M1864">
        <v>1</v>
      </c>
    </row>
    <row r="1865" spans="1:13">
      <c r="A1865" s="17" t="s">
        <v>233</v>
      </c>
      <c r="B1865" s="17" t="s">
        <v>171</v>
      </c>
      <c r="C1865" s="18"/>
      <c r="D1865" s="19">
        <v>1</v>
      </c>
      <c r="E1865" s="58"/>
      <c r="F1865" s="20"/>
      <c r="G1865" s="18"/>
      <c r="H1865" s="25"/>
      <c r="I1865" s="15">
        <v>1865</v>
      </c>
      <c r="J1865" s="15"/>
      <c r="K1865" s="16"/>
      <c r="L1865" s="59" t="s">
        <v>573</v>
      </c>
      <c r="M1865">
        <v>1</v>
      </c>
    </row>
    <row r="1866" spans="1:13">
      <c r="A1866" s="17" t="s">
        <v>233</v>
      </c>
      <c r="B1866" s="17" t="s">
        <v>500</v>
      </c>
      <c r="C1866" s="18"/>
      <c r="D1866" s="19">
        <v>1</v>
      </c>
      <c r="E1866" s="58"/>
      <c r="F1866" s="20"/>
      <c r="G1866" s="18"/>
      <c r="H1866" s="25"/>
      <c r="I1866" s="15">
        <v>1866</v>
      </c>
      <c r="J1866" s="15"/>
      <c r="K1866" s="16"/>
      <c r="L1866" s="59" t="s">
        <v>573</v>
      </c>
      <c r="M1866">
        <v>1</v>
      </c>
    </row>
    <row r="1867" spans="1:13">
      <c r="A1867" s="17" t="s">
        <v>233</v>
      </c>
      <c r="B1867" s="17" t="s">
        <v>204</v>
      </c>
      <c r="C1867" s="18"/>
      <c r="D1867" s="19">
        <v>1</v>
      </c>
      <c r="E1867" s="58"/>
      <c r="F1867" s="20"/>
      <c r="G1867" s="18"/>
      <c r="H1867" s="25"/>
      <c r="I1867" s="15">
        <v>1867</v>
      </c>
      <c r="J1867" s="15"/>
      <c r="K1867" s="16"/>
      <c r="L1867" s="59" t="s">
        <v>573</v>
      </c>
      <c r="M1867">
        <v>1</v>
      </c>
    </row>
    <row r="1868" spans="1:13">
      <c r="A1868" s="17" t="s">
        <v>369</v>
      </c>
      <c r="B1868" s="17" t="s">
        <v>233</v>
      </c>
      <c r="C1868" s="18"/>
      <c r="D1868" s="19">
        <v>1</v>
      </c>
      <c r="E1868" s="58"/>
      <c r="F1868" s="20"/>
      <c r="G1868" s="18"/>
      <c r="H1868" s="25"/>
      <c r="I1868" s="15">
        <v>1868</v>
      </c>
      <c r="J1868" s="15"/>
      <c r="K1868" s="16"/>
      <c r="L1868" s="59" t="s">
        <v>573</v>
      </c>
      <c r="M1868">
        <v>1</v>
      </c>
    </row>
    <row r="1869" spans="1:13">
      <c r="A1869" s="17" t="s">
        <v>500</v>
      </c>
      <c r="B1869" s="17" t="s">
        <v>233</v>
      </c>
      <c r="C1869" s="18"/>
      <c r="D1869" s="19">
        <v>1</v>
      </c>
      <c r="E1869" s="58"/>
      <c r="F1869" s="20"/>
      <c r="G1869" s="18"/>
      <c r="H1869" s="25"/>
      <c r="I1869" s="15">
        <v>1869</v>
      </c>
      <c r="J1869" s="15"/>
      <c r="K1869" s="16"/>
      <c r="L1869" s="59" t="s">
        <v>573</v>
      </c>
      <c r="M1869">
        <v>1</v>
      </c>
    </row>
    <row r="1870" spans="1:13">
      <c r="A1870" s="17" t="s">
        <v>519</v>
      </c>
      <c r="B1870" s="17" t="s">
        <v>233</v>
      </c>
      <c r="C1870" s="18"/>
      <c r="D1870" s="19">
        <v>1</v>
      </c>
      <c r="E1870" s="58"/>
      <c r="F1870" s="20"/>
      <c r="G1870" s="18"/>
      <c r="H1870" s="25"/>
      <c r="I1870" s="15">
        <v>1870</v>
      </c>
      <c r="J1870" s="15"/>
      <c r="K1870" s="16"/>
      <c r="L1870" s="59" t="s">
        <v>573</v>
      </c>
      <c r="M1870">
        <v>1</v>
      </c>
    </row>
    <row r="1871" spans="1:13">
      <c r="A1871" s="17" t="s">
        <v>500</v>
      </c>
      <c r="B1871" s="17" t="s">
        <v>519</v>
      </c>
      <c r="C1871" s="18"/>
      <c r="D1871" s="19">
        <v>5.5</v>
      </c>
      <c r="E1871" s="58"/>
      <c r="F1871" s="20"/>
      <c r="G1871" s="18"/>
      <c r="H1871" s="25"/>
      <c r="I1871" s="15">
        <v>1871</v>
      </c>
      <c r="J1871" s="15"/>
      <c r="K1871" s="16"/>
      <c r="L1871" s="59" t="s">
        <v>572</v>
      </c>
      <c r="M1871">
        <v>2</v>
      </c>
    </row>
    <row r="1872" spans="1:13">
      <c r="A1872" s="17" t="s">
        <v>351</v>
      </c>
      <c r="B1872" s="17" t="s">
        <v>500</v>
      </c>
      <c r="C1872" s="18"/>
      <c r="D1872" s="19">
        <v>1</v>
      </c>
      <c r="E1872" s="58"/>
      <c r="F1872" s="20"/>
      <c r="G1872" s="18"/>
      <c r="H1872" s="25"/>
      <c r="I1872" s="15">
        <v>1872</v>
      </c>
      <c r="J1872" s="15"/>
      <c r="K1872" s="16"/>
      <c r="L1872" s="59" t="s">
        <v>573</v>
      </c>
      <c r="M1872">
        <v>1</v>
      </c>
    </row>
    <row r="1873" spans="1:13">
      <c r="A1873" s="17" t="s">
        <v>352</v>
      </c>
      <c r="B1873" s="17" t="s">
        <v>500</v>
      </c>
      <c r="C1873" s="18"/>
      <c r="D1873" s="19">
        <v>1</v>
      </c>
      <c r="E1873" s="58"/>
      <c r="F1873" s="20"/>
      <c r="G1873" s="18"/>
      <c r="H1873" s="25"/>
      <c r="I1873" s="15">
        <v>1873</v>
      </c>
      <c r="J1873" s="15"/>
      <c r="K1873" s="16"/>
      <c r="L1873" s="59" t="s">
        <v>573</v>
      </c>
      <c r="M1873">
        <v>1</v>
      </c>
    </row>
    <row r="1874" spans="1:13">
      <c r="A1874" s="17" t="s">
        <v>231</v>
      </c>
      <c r="B1874" s="17" t="s">
        <v>500</v>
      </c>
      <c r="C1874" s="18"/>
      <c r="D1874" s="19">
        <v>1</v>
      </c>
      <c r="E1874" s="58"/>
      <c r="F1874" s="20"/>
      <c r="G1874" s="18"/>
      <c r="H1874" s="25"/>
      <c r="I1874" s="15">
        <v>1874</v>
      </c>
      <c r="J1874" s="15"/>
      <c r="K1874" s="16"/>
      <c r="L1874" s="59" t="s">
        <v>573</v>
      </c>
      <c r="M1874">
        <v>1</v>
      </c>
    </row>
    <row r="1875" spans="1:13">
      <c r="A1875" s="17" t="s">
        <v>256</v>
      </c>
      <c r="B1875" s="17" t="s">
        <v>500</v>
      </c>
      <c r="C1875" s="18"/>
      <c r="D1875" s="19">
        <v>1</v>
      </c>
      <c r="E1875" s="58"/>
      <c r="F1875" s="20"/>
      <c r="G1875" s="18"/>
      <c r="H1875" s="25"/>
      <c r="I1875" s="15">
        <v>1875</v>
      </c>
      <c r="J1875" s="15"/>
      <c r="K1875" s="16"/>
      <c r="L1875" s="59" t="s">
        <v>573</v>
      </c>
      <c r="M1875">
        <v>1</v>
      </c>
    </row>
    <row r="1876" spans="1:13">
      <c r="A1876" s="17" t="s">
        <v>369</v>
      </c>
      <c r="B1876" s="17" t="s">
        <v>500</v>
      </c>
      <c r="C1876" s="18"/>
      <c r="D1876" s="19">
        <v>1</v>
      </c>
      <c r="E1876" s="58"/>
      <c r="F1876" s="20"/>
      <c r="G1876" s="18"/>
      <c r="H1876" s="25"/>
      <c r="I1876" s="15">
        <v>1876</v>
      </c>
      <c r="J1876" s="15"/>
      <c r="K1876" s="16"/>
      <c r="L1876" s="59" t="s">
        <v>573</v>
      </c>
      <c r="M1876">
        <v>1</v>
      </c>
    </row>
    <row r="1877" spans="1:13">
      <c r="A1877" s="17" t="s">
        <v>500</v>
      </c>
      <c r="B1877" s="17" t="s">
        <v>231</v>
      </c>
      <c r="C1877" s="18"/>
      <c r="D1877" s="19">
        <v>1</v>
      </c>
      <c r="E1877" s="58"/>
      <c r="F1877" s="20"/>
      <c r="G1877" s="18"/>
      <c r="H1877" s="25"/>
      <c r="I1877" s="15">
        <v>1877</v>
      </c>
      <c r="J1877" s="15"/>
      <c r="K1877" s="16"/>
      <c r="L1877" s="59" t="s">
        <v>573</v>
      </c>
      <c r="M1877">
        <v>1</v>
      </c>
    </row>
    <row r="1878" spans="1:13">
      <c r="A1878" s="17" t="s">
        <v>500</v>
      </c>
      <c r="B1878" s="17" t="s">
        <v>369</v>
      </c>
      <c r="C1878" s="18"/>
      <c r="D1878" s="19">
        <v>1</v>
      </c>
      <c r="E1878" s="58"/>
      <c r="F1878" s="20"/>
      <c r="G1878" s="18"/>
      <c r="H1878" s="25"/>
      <c r="I1878" s="15">
        <v>1878</v>
      </c>
      <c r="J1878" s="15"/>
      <c r="K1878" s="16"/>
      <c r="L1878" s="59" t="s">
        <v>573</v>
      </c>
      <c r="M1878">
        <v>1</v>
      </c>
    </row>
    <row r="1879" spans="1:13">
      <c r="A1879" s="17" t="s">
        <v>500</v>
      </c>
      <c r="B1879" s="17" t="s">
        <v>499</v>
      </c>
      <c r="C1879" s="18"/>
      <c r="D1879" s="19">
        <v>1</v>
      </c>
      <c r="E1879" s="58"/>
      <c r="F1879" s="20"/>
      <c r="G1879" s="18"/>
      <c r="H1879" s="25"/>
      <c r="I1879" s="15">
        <v>1879</v>
      </c>
      <c r="J1879" s="15"/>
      <c r="K1879" s="16"/>
      <c r="L1879" s="59" t="s">
        <v>573</v>
      </c>
      <c r="M1879">
        <v>1</v>
      </c>
    </row>
    <row r="1880" spans="1:13">
      <c r="A1880" s="17" t="s">
        <v>500</v>
      </c>
      <c r="B1880" s="17" t="s">
        <v>497</v>
      </c>
      <c r="C1880" s="18"/>
      <c r="D1880" s="19">
        <v>1</v>
      </c>
      <c r="E1880" s="58"/>
      <c r="F1880" s="20"/>
      <c r="G1880" s="18"/>
      <c r="H1880" s="25"/>
      <c r="I1880" s="15">
        <v>1880</v>
      </c>
      <c r="J1880" s="15"/>
      <c r="K1880" s="16"/>
      <c r="L1880" s="59" t="s">
        <v>573</v>
      </c>
      <c r="M1880">
        <v>1</v>
      </c>
    </row>
    <row r="1881" spans="1:13">
      <c r="A1881" s="17" t="s">
        <v>500</v>
      </c>
      <c r="B1881" s="17" t="s">
        <v>351</v>
      </c>
      <c r="C1881" s="18"/>
      <c r="D1881" s="19">
        <v>1</v>
      </c>
      <c r="E1881" s="58"/>
      <c r="F1881" s="20"/>
      <c r="G1881" s="18"/>
      <c r="H1881" s="25"/>
      <c r="I1881" s="15">
        <v>1881</v>
      </c>
      <c r="J1881" s="15"/>
      <c r="K1881" s="16"/>
      <c r="L1881" s="59" t="s">
        <v>573</v>
      </c>
      <c r="M1881">
        <v>1</v>
      </c>
    </row>
    <row r="1882" spans="1:13">
      <c r="A1882" s="17" t="s">
        <v>500</v>
      </c>
      <c r="B1882" s="17" t="s">
        <v>314</v>
      </c>
      <c r="C1882" s="18"/>
      <c r="D1882" s="19">
        <v>1</v>
      </c>
      <c r="E1882" s="58"/>
      <c r="F1882" s="20"/>
      <c r="G1882" s="18"/>
      <c r="H1882" s="25"/>
      <c r="I1882" s="15">
        <v>1882</v>
      </c>
      <c r="J1882" s="15"/>
      <c r="K1882" s="16"/>
      <c r="L1882" s="59" t="s">
        <v>573</v>
      </c>
      <c r="M1882">
        <v>1</v>
      </c>
    </row>
    <row r="1883" spans="1:13">
      <c r="A1883" s="17" t="s">
        <v>500</v>
      </c>
      <c r="B1883" s="17" t="s">
        <v>486</v>
      </c>
      <c r="C1883" s="18"/>
      <c r="D1883" s="19">
        <v>1</v>
      </c>
      <c r="E1883" s="58"/>
      <c r="F1883" s="20"/>
      <c r="G1883" s="18"/>
      <c r="H1883" s="25"/>
      <c r="I1883" s="15">
        <v>1883</v>
      </c>
      <c r="J1883" s="15"/>
      <c r="K1883" s="16"/>
      <c r="L1883" s="59" t="s">
        <v>573</v>
      </c>
      <c r="M1883">
        <v>1</v>
      </c>
    </row>
    <row r="1884" spans="1:13">
      <c r="A1884" s="17" t="s">
        <v>500</v>
      </c>
      <c r="B1884" s="17" t="s">
        <v>531</v>
      </c>
      <c r="C1884" s="18"/>
      <c r="D1884" s="19">
        <v>1</v>
      </c>
      <c r="E1884" s="58"/>
      <c r="F1884" s="20"/>
      <c r="G1884" s="18"/>
      <c r="H1884" s="25"/>
      <c r="I1884" s="15">
        <v>1884</v>
      </c>
      <c r="J1884" s="15"/>
      <c r="K1884" s="16"/>
      <c r="L1884" s="59" t="s">
        <v>573</v>
      </c>
      <c r="M1884">
        <v>1</v>
      </c>
    </row>
    <row r="1885" spans="1:13">
      <c r="A1885" s="17" t="s">
        <v>519</v>
      </c>
      <c r="B1885" s="17" t="s">
        <v>500</v>
      </c>
      <c r="C1885" s="18"/>
      <c r="D1885" s="19">
        <v>1</v>
      </c>
      <c r="E1885" s="58"/>
      <c r="F1885" s="20"/>
      <c r="G1885" s="18"/>
      <c r="H1885" s="25"/>
      <c r="I1885" s="15">
        <v>1885</v>
      </c>
      <c r="J1885" s="15"/>
      <c r="K1885" s="16"/>
      <c r="L1885" s="59" t="s">
        <v>573</v>
      </c>
      <c r="M1885">
        <v>1</v>
      </c>
    </row>
    <row r="1886" spans="1:13">
      <c r="A1886" s="17" t="s">
        <v>520</v>
      </c>
      <c r="B1886" s="17" t="s">
        <v>519</v>
      </c>
      <c r="C1886" s="18"/>
      <c r="D1886" s="19">
        <v>1</v>
      </c>
      <c r="E1886" s="58"/>
      <c r="F1886" s="20"/>
      <c r="G1886" s="18"/>
      <c r="H1886" s="25"/>
      <c r="I1886" s="15">
        <v>1886</v>
      </c>
      <c r="J1886" s="15"/>
      <c r="K1886" s="16"/>
      <c r="L1886" s="59" t="s">
        <v>573</v>
      </c>
      <c r="M1886">
        <v>1</v>
      </c>
    </row>
    <row r="1887" spans="1:13">
      <c r="A1887" s="17" t="s">
        <v>519</v>
      </c>
      <c r="B1887" s="17" t="s">
        <v>520</v>
      </c>
      <c r="C1887" s="18"/>
      <c r="D1887" s="19">
        <v>1</v>
      </c>
      <c r="E1887" s="58"/>
      <c r="F1887" s="20"/>
      <c r="G1887" s="18"/>
      <c r="H1887" s="25"/>
      <c r="I1887" s="15">
        <v>1887</v>
      </c>
      <c r="J1887" s="15"/>
      <c r="K1887" s="16"/>
      <c r="L1887" s="59" t="s">
        <v>573</v>
      </c>
      <c r="M1887">
        <v>1</v>
      </c>
    </row>
    <row r="1888" spans="1:13">
      <c r="A1888" s="17" t="s">
        <v>521</v>
      </c>
      <c r="B1888" s="17" t="s">
        <v>519</v>
      </c>
      <c r="C1888" s="18"/>
      <c r="D1888" s="19">
        <v>1</v>
      </c>
      <c r="E1888" s="58"/>
      <c r="F1888" s="20"/>
      <c r="G1888" s="18"/>
      <c r="H1888" s="25"/>
      <c r="I1888" s="15">
        <v>1888</v>
      </c>
      <c r="J1888" s="15"/>
      <c r="K1888" s="16"/>
      <c r="L1888" s="59" t="s">
        <v>572</v>
      </c>
      <c r="M1888">
        <v>1</v>
      </c>
    </row>
    <row r="1889" spans="1:13">
      <c r="A1889" s="17" t="s">
        <v>522</v>
      </c>
      <c r="B1889" s="17" t="s">
        <v>519</v>
      </c>
      <c r="C1889" s="18"/>
      <c r="D1889" s="19">
        <v>1</v>
      </c>
      <c r="E1889" s="58"/>
      <c r="F1889" s="20"/>
      <c r="G1889" s="18"/>
      <c r="H1889" s="25"/>
      <c r="I1889" s="15">
        <v>1889</v>
      </c>
      <c r="J1889" s="15"/>
      <c r="K1889" s="16"/>
      <c r="L1889" s="59" t="s">
        <v>572</v>
      </c>
      <c r="M1889">
        <v>1</v>
      </c>
    </row>
    <row r="1890" spans="1:13">
      <c r="A1890" s="17" t="s">
        <v>351</v>
      </c>
      <c r="B1890" s="17" t="s">
        <v>519</v>
      </c>
      <c r="C1890" s="18"/>
      <c r="D1890" s="19">
        <v>5.5</v>
      </c>
      <c r="E1890" s="58"/>
      <c r="F1890" s="20"/>
      <c r="G1890" s="18"/>
      <c r="H1890" s="25"/>
      <c r="I1890" s="15">
        <v>1890</v>
      </c>
      <c r="J1890" s="15"/>
      <c r="K1890" s="16"/>
      <c r="L1890" s="59" t="s">
        <v>572</v>
      </c>
      <c r="M1890">
        <v>2</v>
      </c>
    </row>
    <row r="1891" spans="1:13">
      <c r="A1891" s="17" t="s">
        <v>516</v>
      </c>
      <c r="B1891" s="17" t="s">
        <v>519</v>
      </c>
      <c r="C1891" s="18"/>
      <c r="D1891" s="19">
        <v>5.5</v>
      </c>
      <c r="E1891" s="58"/>
      <c r="F1891" s="20"/>
      <c r="G1891" s="18"/>
      <c r="H1891" s="25"/>
      <c r="I1891" s="15">
        <v>1891</v>
      </c>
      <c r="J1891" s="15"/>
      <c r="K1891" s="16"/>
      <c r="L1891" s="59" t="s">
        <v>572</v>
      </c>
      <c r="M1891">
        <v>2</v>
      </c>
    </row>
    <row r="1892" spans="1:13">
      <c r="A1892" s="17" t="s">
        <v>513</v>
      </c>
      <c r="B1892" s="17" t="s">
        <v>519</v>
      </c>
      <c r="C1892" s="18"/>
      <c r="D1892" s="19">
        <v>5.5</v>
      </c>
      <c r="E1892" s="58"/>
      <c r="F1892" s="20"/>
      <c r="G1892" s="18"/>
      <c r="H1892" s="25"/>
      <c r="I1892" s="15">
        <v>1892</v>
      </c>
      <c r="J1892" s="15"/>
      <c r="K1892" s="16"/>
      <c r="L1892" s="59" t="s">
        <v>572</v>
      </c>
      <c r="M1892">
        <v>2</v>
      </c>
    </row>
    <row r="1893" spans="1:13">
      <c r="A1893" s="17" t="s">
        <v>523</v>
      </c>
      <c r="B1893" s="17" t="s">
        <v>519</v>
      </c>
      <c r="C1893" s="18"/>
      <c r="D1893" s="19">
        <v>1</v>
      </c>
      <c r="E1893" s="58"/>
      <c r="F1893" s="20"/>
      <c r="G1893" s="18"/>
      <c r="H1893" s="25"/>
      <c r="I1893" s="15">
        <v>1893</v>
      </c>
      <c r="J1893" s="15"/>
      <c r="K1893" s="16"/>
      <c r="L1893" s="59" t="s">
        <v>572</v>
      </c>
      <c r="M1893">
        <v>1</v>
      </c>
    </row>
    <row r="1894" spans="1:13">
      <c r="A1894" s="17" t="s">
        <v>314</v>
      </c>
      <c r="B1894" s="17" t="s">
        <v>519</v>
      </c>
      <c r="C1894" s="18"/>
      <c r="D1894" s="19">
        <v>1</v>
      </c>
      <c r="E1894" s="58"/>
      <c r="F1894" s="20"/>
      <c r="G1894" s="18"/>
      <c r="H1894" s="25"/>
      <c r="I1894" s="15">
        <v>1894</v>
      </c>
      <c r="J1894" s="15"/>
      <c r="K1894" s="16"/>
      <c r="L1894" s="59" t="s">
        <v>573</v>
      </c>
      <c r="M1894">
        <v>1</v>
      </c>
    </row>
    <row r="1895" spans="1:13">
      <c r="A1895" s="17" t="s">
        <v>333</v>
      </c>
      <c r="B1895" s="17" t="s">
        <v>519</v>
      </c>
      <c r="C1895" s="18"/>
      <c r="D1895" s="19">
        <v>1</v>
      </c>
      <c r="E1895" s="58"/>
      <c r="F1895" s="20"/>
      <c r="G1895" s="18"/>
      <c r="H1895" s="25"/>
      <c r="I1895" s="15">
        <v>1895</v>
      </c>
      <c r="J1895" s="15"/>
      <c r="K1895" s="16"/>
      <c r="L1895" s="59" t="s">
        <v>573</v>
      </c>
      <c r="M1895">
        <v>1</v>
      </c>
    </row>
    <row r="1896" spans="1:13">
      <c r="A1896" s="17" t="s">
        <v>357</v>
      </c>
      <c r="B1896" s="17" t="s">
        <v>519</v>
      </c>
      <c r="C1896" s="18"/>
      <c r="D1896" s="19">
        <v>1</v>
      </c>
      <c r="E1896" s="58"/>
      <c r="F1896" s="20"/>
      <c r="G1896" s="18"/>
      <c r="H1896" s="25"/>
      <c r="I1896" s="15">
        <v>1896</v>
      </c>
      <c r="J1896" s="15"/>
      <c r="K1896" s="16"/>
      <c r="L1896" s="59" t="s">
        <v>573</v>
      </c>
      <c r="M1896">
        <v>1</v>
      </c>
    </row>
    <row r="1897" spans="1:13">
      <c r="A1897" s="17" t="s">
        <v>256</v>
      </c>
      <c r="B1897" s="17" t="s">
        <v>519</v>
      </c>
      <c r="C1897" s="18"/>
      <c r="D1897" s="19">
        <v>1</v>
      </c>
      <c r="E1897" s="58"/>
      <c r="F1897" s="20"/>
      <c r="G1897" s="18"/>
      <c r="H1897" s="25"/>
      <c r="I1897" s="15">
        <v>1897</v>
      </c>
      <c r="J1897" s="15"/>
      <c r="K1897" s="16"/>
      <c r="L1897" s="59" t="s">
        <v>573</v>
      </c>
      <c r="M1897">
        <v>1</v>
      </c>
    </row>
    <row r="1898" spans="1:13">
      <c r="A1898" s="17" t="s">
        <v>332</v>
      </c>
      <c r="B1898" s="17" t="s">
        <v>519</v>
      </c>
      <c r="C1898" s="18"/>
      <c r="D1898" s="19">
        <v>1</v>
      </c>
      <c r="E1898" s="58"/>
      <c r="F1898" s="20"/>
      <c r="G1898" s="18"/>
      <c r="H1898" s="25"/>
      <c r="I1898" s="15">
        <v>1898</v>
      </c>
      <c r="J1898" s="15"/>
      <c r="K1898" s="16"/>
      <c r="L1898" s="59" t="s">
        <v>573</v>
      </c>
      <c r="M1898">
        <v>1</v>
      </c>
    </row>
    <row r="1899" spans="1:13">
      <c r="A1899" s="17" t="s">
        <v>369</v>
      </c>
      <c r="B1899" s="17" t="s">
        <v>519</v>
      </c>
      <c r="C1899" s="18"/>
      <c r="D1899" s="19">
        <v>5.5</v>
      </c>
      <c r="E1899" s="58"/>
      <c r="F1899" s="20"/>
      <c r="G1899" s="18"/>
      <c r="H1899" s="25"/>
      <c r="I1899" s="15">
        <v>1899</v>
      </c>
      <c r="J1899" s="15"/>
      <c r="K1899" s="16"/>
      <c r="L1899" s="59" t="s">
        <v>573</v>
      </c>
      <c r="M1899">
        <v>2</v>
      </c>
    </row>
    <row r="1900" spans="1:13">
      <c r="A1900" s="17" t="s">
        <v>519</v>
      </c>
      <c r="B1900" s="17" t="s">
        <v>351</v>
      </c>
      <c r="C1900" s="18"/>
      <c r="D1900" s="19">
        <v>1</v>
      </c>
      <c r="E1900" s="58"/>
      <c r="F1900" s="20"/>
      <c r="G1900" s="18"/>
      <c r="H1900" s="25"/>
      <c r="I1900" s="15">
        <v>1900</v>
      </c>
      <c r="J1900" s="15"/>
      <c r="K1900" s="16"/>
      <c r="L1900" s="59" t="s">
        <v>573</v>
      </c>
      <c r="M1900">
        <v>1</v>
      </c>
    </row>
    <row r="1901" spans="1:13">
      <c r="A1901" s="17" t="s">
        <v>519</v>
      </c>
      <c r="B1901" s="17" t="s">
        <v>231</v>
      </c>
      <c r="C1901" s="18"/>
      <c r="D1901" s="19">
        <v>1</v>
      </c>
      <c r="E1901" s="58"/>
      <c r="F1901" s="20"/>
      <c r="G1901" s="18"/>
      <c r="H1901" s="25"/>
      <c r="I1901" s="15">
        <v>1901</v>
      </c>
      <c r="J1901" s="15"/>
      <c r="K1901" s="16"/>
      <c r="L1901" s="59" t="s">
        <v>573</v>
      </c>
      <c r="M1901">
        <v>1</v>
      </c>
    </row>
    <row r="1902" spans="1:13">
      <c r="A1902" s="17" t="s">
        <v>519</v>
      </c>
      <c r="B1902" s="17" t="s">
        <v>352</v>
      </c>
      <c r="C1902" s="18"/>
      <c r="D1902" s="19">
        <v>1</v>
      </c>
      <c r="E1902" s="58"/>
      <c r="F1902" s="20"/>
      <c r="G1902" s="18"/>
      <c r="H1902" s="25"/>
      <c r="I1902" s="15">
        <v>1902</v>
      </c>
      <c r="J1902" s="15"/>
      <c r="K1902" s="16"/>
      <c r="L1902" s="59" t="s">
        <v>573</v>
      </c>
      <c r="M1902">
        <v>1</v>
      </c>
    </row>
    <row r="1903" spans="1:13">
      <c r="A1903" s="17" t="s">
        <v>519</v>
      </c>
      <c r="B1903" s="17" t="s">
        <v>314</v>
      </c>
      <c r="C1903" s="18"/>
      <c r="D1903" s="19">
        <v>1</v>
      </c>
      <c r="E1903" s="58"/>
      <c r="F1903" s="20"/>
      <c r="G1903" s="18"/>
      <c r="H1903" s="25"/>
      <c r="I1903" s="15">
        <v>1903</v>
      </c>
      <c r="J1903" s="15"/>
      <c r="K1903" s="16"/>
      <c r="L1903" s="59" t="s">
        <v>573</v>
      </c>
      <c r="M1903">
        <v>1</v>
      </c>
    </row>
    <row r="1904" spans="1:13">
      <c r="A1904" s="17" t="s">
        <v>519</v>
      </c>
      <c r="B1904" s="17" t="s">
        <v>369</v>
      </c>
      <c r="C1904" s="18"/>
      <c r="D1904" s="19">
        <v>1</v>
      </c>
      <c r="E1904" s="58"/>
      <c r="F1904" s="20"/>
      <c r="G1904" s="18"/>
      <c r="H1904" s="25"/>
      <c r="I1904" s="15">
        <v>1904</v>
      </c>
      <c r="J1904" s="15"/>
      <c r="K1904" s="16"/>
      <c r="L1904" s="59" t="s">
        <v>573</v>
      </c>
      <c r="M1904">
        <v>1</v>
      </c>
    </row>
    <row r="1905" spans="1:13">
      <c r="A1905" s="17" t="s">
        <v>519</v>
      </c>
      <c r="B1905" s="17" t="s">
        <v>252</v>
      </c>
      <c r="C1905" s="18"/>
      <c r="D1905" s="19">
        <v>1</v>
      </c>
      <c r="E1905" s="58"/>
      <c r="F1905" s="20"/>
      <c r="G1905" s="18"/>
      <c r="H1905" s="25"/>
      <c r="I1905" s="15">
        <v>1905</v>
      </c>
      <c r="J1905" s="15"/>
      <c r="K1905" s="16"/>
      <c r="L1905" s="59" t="s">
        <v>573</v>
      </c>
      <c r="M1905">
        <v>1</v>
      </c>
    </row>
    <row r="1906" spans="1:13">
      <c r="A1906" s="17" t="s">
        <v>519</v>
      </c>
      <c r="B1906" s="17" t="s">
        <v>513</v>
      </c>
      <c r="C1906" s="18"/>
      <c r="D1906" s="19">
        <v>1</v>
      </c>
      <c r="E1906" s="58"/>
      <c r="F1906" s="20"/>
      <c r="G1906" s="18"/>
      <c r="H1906" s="25"/>
      <c r="I1906" s="15">
        <v>1906</v>
      </c>
      <c r="J1906" s="15"/>
      <c r="K1906" s="16"/>
      <c r="L1906" s="59" t="s">
        <v>573</v>
      </c>
      <c r="M1906">
        <v>1</v>
      </c>
    </row>
    <row r="1907" spans="1:13">
      <c r="A1907" s="17" t="s">
        <v>519</v>
      </c>
      <c r="B1907" s="17" t="s">
        <v>497</v>
      </c>
      <c r="C1907" s="18"/>
      <c r="D1907" s="19">
        <v>1</v>
      </c>
      <c r="E1907" s="58"/>
      <c r="F1907" s="20"/>
      <c r="G1907" s="18"/>
      <c r="H1907" s="25"/>
      <c r="I1907" s="15">
        <v>1907</v>
      </c>
      <c r="J1907" s="15"/>
      <c r="K1907" s="16"/>
      <c r="L1907" s="59" t="s">
        <v>573</v>
      </c>
      <c r="M1907">
        <v>1</v>
      </c>
    </row>
    <row r="1908" spans="1:13">
      <c r="A1908" s="17" t="s">
        <v>519</v>
      </c>
      <c r="B1908" s="17" t="s">
        <v>443</v>
      </c>
      <c r="C1908" s="18"/>
      <c r="D1908" s="19">
        <v>1</v>
      </c>
      <c r="E1908" s="58"/>
      <c r="F1908" s="20"/>
      <c r="G1908" s="18"/>
      <c r="H1908" s="25"/>
      <c r="I1908" s="15">
        <v>1908</v>
      </c>
      <c r="J1908" s="15"/>
      <c r="K1908" s="16"/>
      <c r="L1908" s="59" t="s">
        <v>573</v>
      </c>
      <c r="M1908">
        <v>1</v>
      </c>
    </row>
    <row r="1909" spans="1:13">
      <c r="A1909" s="17" t="s">
        <v>519</v>
      </c>
      <c r="B1909" s="17" t="s">
        <v>468</v>
      </c>
      <c r="C1909" s="18"/>
      <c r="D1909" s="19">
        <v>1</v>
      </c>
      <c r="E1909" s="58"/>
      <c r="F1909" s="20"/>
      <c r="G1909" s="18"/>
      <c r="H1909" s="25"/>
      <c r="I1909" s="15">
        <v>1909</v>
      </c>
      <c r="J1909" s="15"/>
      <c r="K1909" s="16"/>
      <c r="L1909" s="59" t="s">
        <v>573</v>
      </c>
      <c r="M1909">
        <v>1</v>
      </c>
    </row>
    <row r="1910" spans="1:13">
      <c r="A1910" s="17" t="s">
        <v>519</v>
      </c>
      <c r="B1910" s="17" t="s">
        <v>516</v>
      </c>
      <c r="C1910" s="18"/>
      <c r="D1910" s="19">
        <v>1</v>
      </c>
      <c r="E1910" s="58"/>
      <c r="F1910" s="20"/>
      <c r="G1910" s="18"/>
      <c r="H1910" s="25"/>
      <c r="I1910" s="15">
        <v>1910</v>
      </c>
      <c r="J1910" s="15"/>
      <c r="K1910" s="16"/>
      <c r="L1910" s="59" t="s">
        <v>573</v>
      </c>
      <c r="M1910">
        <v>1</v>
      </c>
    </row>
    <row r="1911" spans="1:13">
      <c r="A1911" s="17" t="s">
        <v>353</v>
      </c>
      <c r="B1911" s="17" t="s">
        <v>304</v>
      </c>
      <c r="C1911" s="18"/>
      <c r="D1911" s="19">
        <v>1</v>
      </c>
      <c r="E1911" s="58"/>
      <c r="F1911" s="20"/>
      <c r="G1911" s="18"/>
      <c r="H1911" s="25"/>
      <c r="I1911" s="15">
        <v>1911</v>
      </c>
      <c r="J1911" s="15"/>
      <c r="K1911" s="16"/>
      <c r="L1911" s="59" t="s">
        <v>573</v>
      </c>
      <c r="M1911">
        <v>1</v>
      </c>
    </row>
    <row r="1912" spans="1:13">
      <c r="A1912" s="17" t="s">
        <v>213</v>
      </c>
      <c r="B1912" s="17" t="s">
        <v>304</v>
      </c>
      <c r="C1912" s="18"/>
      <c r="D1912" s="19">
        <v>1</v>
      </c>
      <c r="E1912" s="58"/>
      <c r="F1912" s="20"/>
      <c r="G1912" s="18"/>
      <c r="H1912" s="25"/>
      <c r="I1912" s="15">
        <v>1912</v>
      </c>
      <c r="J1912" s="15"/>
      <c r="K1912" s="16"/>
      <c r="L1912" s="59" t="s">
        <v>573</v>
      </c>
      <c r="M1912">
        <v>1</v>
      </c>
    </row>
    <row r="1913" spans="1:13">
      <c r="A1913" s="17" t="s">
        <v>304</v>
      </c>
      <c r="B1913" s="17" t="s">
        <v>353</v>
      </c>
      <c r="C1913" s="18"/>
      <c r="D1913" s="19">
        <v>1</v>
      </c>
      <c r="E1913" s="58"/>
      <c r="F1913" s="20"/>
      <c r="G1913" s="18"/>
      <c r="H1913" s="25"/>
      <c r="I1913" s="15">
        <v>1913</v>
      </c>
      <c r="J1913" s="15"/>
      <c r="K1913" s="16"/>
      <c r="L1913" s="59" t="s">
        <v>573</v>
      </c>
      <c r="M1913">
        <v>1</v>
      </c>
    </row>
    <row r="1914" spans="1:13">
      <c r="A1914" s="17" t="s">
        <v>304</v>
      </c>
      <c r="B1914" s="17" t="s">
        <v>497</v>
      </c>
      <c r="C1914" s="18"/>
      <c r="D1914" s="19">
        <v>1</v>
      </c>
      <c r="E1914" s="58"/>
      <c r="F1914" s="20"/>
      <c r="G1914" s="18"/>
      <c r="H1914" s="25"/>
      <c r="I1914" s="15">
        <v>1914</v>
      </c>
      <c r="J1914" s="15"/>
      <c r="K1914" s="16"/>
      <c r="L1914" s="59" t="s">
        <v>573</v>
      </c>
      <c r="M1914">
        <v>1</v>
      </c>
    </row>
    <row r="1915" spans="1:13">
      <c r="A1915" s="17" t="s">
        <v>524</v>
      </c>
      <c r="B1915" s="17" t="s">
        <v>304</v>
      </c>
      <c r="C1915" s="18"/>
      <c r="D1915" s="19">
        <v>1</v>
      </c>
      <c r="E1915" s="58"/>
      <c r="F1915" s="20"/>
      <c r="G1915" s="18"/>
      <c r="H1915" s="25"/>
      <c r="I1915" s="15">
        <v>1915</v>
      </c>
      <c r="J1915" s="15"/>
      <c r="K1915" s="16"/>
      <c r="L1915" s="59" t="s">
        <v>573</v>
      </c>
      <c r="M1915">
        <v>1</v>
      </c>
    </row>
    <row r="1916" spans="1:13">
      <c r="A1916" s="17" t="s">
        <v>353</v>
      </c>
      <c r="B1916" s="17" t="s">
        <v>355</v>
      </c>
      <c r="C1916" s="18"/>
      <c r="D1916" s="19">
        <v>1</v>
      </c>
      <c r="E1916" s="58"/>
      <c r="F1916" s="20"/>
      <c r="G1916" s="18"/>
      <c r="H1916" s="25"/>
      <c r="I1916" s="15">
        <v>1916</v>
      </c>
      <c r="J1916" s="15"/>
      <c r="K1916" s="16"/>
      <c r="L1916" s="59" t="s">
        <v>573</v>
      </c>
      <c r="M1916">
        <v>1</v>
      </c>
    </row>
    <row r="1917" spans="1:13">
      <c r="A1917" s="17" t="s">
        <v>355</v>
      </c>
      <c r="B1917" s="17" t="s">
        <v>353</v>
      </c>
      <c r="C1917" s="18"/>
      <c r="D1917" s="19">
        <v>1</v>
      </c>
      <c r="E1917" s="58"/>
      <c r="F1917" s="20"/>
      <c r="G1917" s="18"/>
      <c r="H1917" s="25"/>
      <c r="I1917" s="15">
        <v>1917</v>
      </c>
      <c r="J1917" s="15"/>
      <c r="K1917" s="16"/>
      <c r="L1917" s="59" t="s">
        <v>573</v>
      </c>
      <c r="M1917">
        <v>1</v>
      </c>
    </row>
    <row r="1918" spans="1:13">
      <c r="A1918" s="17" t="s">
        <v>355</v>
      </c>
      <c r="B1918" s="17" t="s">
        <v>486</v>
      </c>
      <c r="C1918" s="18"/>
      <c r="D1918" s="19">
        <v>1</v>
      </c>
      <c r="E1918" s="58"/>
      <c r="F1918" s="20"/>
      <c r="G1918" s="18"/>
      <c r="H1918" s="25"/>
      <c r="I1918" s="15">
        <v>1918</v>
      </c>
      <c r="J1918" s="15"/>
      <c r="K1918" s="16"/>
      <c r="L1918" s="59" t="s">
        <v>573</v>
      </c>
      <c r="M1918">
        <v>1</v>
      </c>
    </row>
    <row r="1919" spans="1:13">
      <c r="A1919" s="17" t="s">
        <v>355</v>
      </c>
      <c r="B1919" s="17" t="s">
        <v>373</v>
      </c>
      <c r="C1919" s="18"/>
      <c r="D1919" s="19">
        <v>1</v>
      </c>
      <c r="E1919" s="58"/>
      <c r="F1919" s="20"/>
      <c r="G1919" s="18"/>
      <c r="H1919" s="25"/>
      <c r="I1919" s="15">
        <v>1919</v>
      </c>
      <c r="J1919" s="15"/>
      <c r="K1919" s="16"/>
      <c r="L1919" s="59" t="s">
        <v>573</v>
      </c>
      <c r="M1919">
        <v>1</v>
      </c>
    </row>
    <row r="1920" spans="1:13">
      <c r="A1920" s="17" t="s">
        <v>355</v>
      </c>
      <c r="B1920" s="17" t="s">
        <v>524</v>
      </c>
      <c r="C1920" s="18"/>
      <c r="D1920" s="19">
        <v>1</v>
      </c>
      <c r="E1920" s="58"/>
      <c r="F1920" s="20"/>
      <c r="G1920" s="18"/>
      <c r="H1920" s="25"/>
      <c r="I1920" s="15">
        <v>1920</v>
      </c>
      <c r="J1920" s="15"/>
      <c r="K1920" s="16"/>
      <c r="L1920" s="59" t="s">
        <v>573</v>
      </c>
      <c r="M1920">
        <v>1</v>
      </c>
    </row>
    <row r="1921" spans="1:13">
      <c r="A1921" s="17" t="s">
        <v>355</v>
      </c>
      <c r="B1921" s="17" t="s">
        <v>253</v>
      </c>
      <c r="C1921" s="18"/>
      <c r="D1921" s="19">
        <v>1</v>
      </c>
      <c r="E1921" s="58"/>
      <c r="F1921" s="20"/>
      <c r="G1921" s="18"/>
      <c r="H1921" s="25"/>
      <c r="I1921" s="15">
        <v>1921</v>
      </c>
      <c r="J1921" s="15"/>
      <c r="K1921" s="16"/>
      <c r="L1921" s="59" t="s">
        <v>573</v>
      </c>
      <c r="M1921">
        <v>1</v>
      </c>
    </row>
    <row r="1922" spans="1:13">
      <c r="A1922" s="17" t="s">
        <v>355</v>
      </c>
      <c r="B1922" s="17" t="s">
        <v>314</v>
      </c>
      <c r="C1922" s="18"/>
      <c r="D1922" s="19">
        <v>1</v>
      </c>
      <c r="E1922" s="58"/>
      <c r="F1922" s="20"/>
      <c r="G1922" s="18"/>
      <c r="H1922" s="25"/>
      <c r="I1922" s="15">
        <v>1922</v>
      </c>
      <c r="J1922" s="15"/>
      <c r="K1922" s="16"/>
      <c r="L1922" s="59" t="s">
        <v>573</v>
      </c>
      <c r="M1922">
        <v>1</v>
      </c>
    </row>
    <row r="1923" spans="1:13">
      <c r="A1923" s="17" t="s">
        <v>355</v>
      </c>
      <c r="B1923" s="17" t="s">
        <v>468</v>
      </c>
      <c r="C1923" s="18"/>
      <c r="D1923" s="19">
        <v>1</v>
      </c>
      <c r="E1923" s="58"/>
      <c r="F1923" s="20"/>
      <c r="G1923" s="18"/>
      <c r="H1923" s="25"/>
      <c r="I1923" s="15">
        <v>1923</v>
      </c>
      <c r="J1923" s="15"/>
      <c r="K1923" s="16"/>
      <c r="L1923" s="59" t="s">
        <v>573</v>
      </c>
      <c r="M1923">
        <v>1</v>
      </c>
    </row>
    <row r="1924" spans="1:13">
      <c r="A1924" s="17" t="s">
        <v>355</v>
      </c>
      <c r="B1924" s="17" t="s">
        <v>231</v>
      </c>
      <c r="C1924" s="18"/>
      <c r="D1924" s="19">
        <v>1</v>
      </c>
      <c r="E1924" s="58"/>
      <c r="F1924" s="20"/>
      <c r="G1924" s="18"/>
      <c r="H1924" s="25"/>
      <c r="I1924" s="15">
        <v>1924</v>
      </c>
      <c r="J1924" s="15"/>
      <c r="K1924" s="16"/>
      <c r="L1924" s="59" t="s">
        <v>573</v>
      </c>
      <c r="M1924">
        <v>1</v>
      </c>
    </row>
    <row r="1925" spans="1:13">
      <c r="A1925" s="17" t="s">
        <v>253</v>
      </c>
      <c r="B1925" s="17" t="s">
        <v>355</v>
      </c>
      <c r="C1925" s="18"/>
      <c r="D1925" s="19">
        <v>1</v>
      </c>
      <c r="E1925" s="58"/>
      <c r="F1925" s="20"/>
      <c r="G1925" s="18"/>
      <c r="H1925" s="25"/>
      <c r="I1925" s="15">
        <v>1925</v>
      </c>
      <c r="J1925" s="15"/>
      <c r="K1925" s="16"/>
      <c r="L1925" s="59" t="s">
        <v>573</v>
      </c>
      <c r="M1925">
        <v>1</v>
      </c>
    </row>
    <row r="1926" spans="1:13">
      <c r="A1926" s="17" t="s">
        <v>213</v>
      </c>
      <c r="B1926" s="17" t="s">
        <v>355</v>
      </c>
      <c r="C1926" s="18"/>
      <c r="D1926" s="19">
        <v>1</v>
      </c>
      <c r="E1926" s="58"/>
      <c r="F1926" s="20"/>
      <c r="G1926" s="18"/>
      <c r="H1926" s="25"/>
      <c r="I1926" s="15">
        <v>1926</v>
      </c>
      <c r="J1926" s="15"/>
      <c r="K1926" s="16"/>
      <c r="L1926" s="59" t="s">
        <v>573</v>
      </c>
      <c r="M1926">
        <v>1</v>
      </c>
    </row>
    <row r="1927" spans="1:13">
      <c r="A1927" s="17" t="s">
        <v>231</v>
      </c>
      <c r="B1927" s="17" t="s">
        <v>355</v>
      </c>
      <c r="C1927" s="18"/>
      <c r="D1927" s="19">
        <v>1</v>
      </c>
      <c r="E1927" s="58"/>
      <c r="F1927" s="20"/>
      <c r="G1927" s="18"/>
      <c r="H1927" s="25"/>
      <c r="I1927" s="15">
        <v>1927</v>
      </c>
      <c r="J1927" s="15"/>
      <c r="K1927" s="16"/>
      <c r="L1927" s="59" t="s">
        <v>573</v>
      </c>
      <c r="M1927">
        <v>1</v>
      </c>
    </row>
    <row r="1928" spans="1:13">
      <c r="A1928" s="17" t="s">
        <v>373</v>
      </c>
      <c r="B1928" s="17" t="s">
        <v>355</v>
      </c>
      <c r="C1928" s="18"/>
      <c r="D1928" s="19">
        <v>1</v>
      </c>
      <c r="E1928" s="58"/>
      <c r="F1928" s="20"/>
      <c r="G1928" s="18"/>
      <c r="H1928" s="25"/>
      <c r="I1928" s="15">
        <v>1928</v>
      </c>
      <c r="J1928" s="15"/>
      <c r="K1928" s="16"/>
      <c r="L1928" s="59" t="s">
        <v>573</v>
      </c>
      <c r="M1928">
        <v>1</v>
      </c>
    </row>
    <row r="1929" spans="1:13">
      <c r="A1929" s="17" t="s">
        <v>468</v>
      </c>
      <c r="B1929" s="17" t="s">
        <v>355</v>
      </c>
      <c r="C1929" s="18"/>
      <c r="D1929" s="19">
        <v>1</v>
      </c>
      <c r="E1929" s="58"/>
      <c r="F1929" s="20"/>
      <c r="G1929" s="18"/>
      <c r="H1929" s="25"/>
      <c r="I1929" s="15">
        <v>1929</v>
      </c>
      <c r="J1929" s="15"/>
      <c r="K1929" s="16"/>
      <c r="L1929" s="59" t="s">
        <v>573</v>
      </c>
      <c r="M1929">
        <v>1</v>
      </c>
    </row>
    <row r="1930" spans="1:13">
      <c r="A1930" s="17" t="s">
        <v>524</v>
      </c>
      <c r="B1930" s="17" t="s">
        <v>355</v>
      </c>
      <c r="C1930" s="18"/>
      <c r="D1930" s="19">
        <v>1</v>
      </c>
      <c r="E1930" s="58"/>
      <c r="F1930" s="20"/>
      <c r="G1930" s="18"/>
      <c r="H1930" s="25"/>
      <c r="I1930" s="15">
        <v>1930</v>
      </c>
      <c r="J1930" s="15"/>
      <c r="K1930" s="16"/>
      <c r="L1930" s="59" t="s">
        <v>573</v>
      </c>
      <c r="M1930">
        <v>1</v>
      </c>
    </row>
    <row r="1931" spans="1:13">
      <c r="A1931" s="17" t="s">
        <v>253</v>
      </c>
      <c r="B1931" s="17" t="s">
        <v>434</v>
      </c>
      <c r="C1931" s="18"/>
      <c r="D1931" s="19">
        <v>5.5</v>
      </c>
      <c r="E1931" s="58"/>
      <c r="F1931" s="20"/>
      <c r="G1931" s="18"/>
      <c r="H1931" s="25"/>
      <c r="I1931" s="15">
        <v>1931</v>
      </c>
      <c r="J1931" s="15"/>
      <c r="K1931" s="16"/>
      <c r="L1931" s="59" t="s">
        <v>572</v>
      </c>
      <c r="M1931">
        <v>2</v>
      </c>
    </row>
    <row r="1932" spans="1:13">
      <c r="A1932" s="17" t="s">
        <v>486</v>
      </c>
      <c r="B1932" s="17" t="s">
        <v>253</v>
      </c>
      <c r="C1932" s="18"/>
      <c r="D1932" s="19">
        <v>1</v>
      </c>
      <c r="E1932" s="58"/>
      <c r="F1932" s="20"/>
      <c r="G1932" s="18"/>
      <c r="H1932" s="25"/>
      <c r="I1932" s="15">
        <v>1932</v>
      </c>
      <c r="J1932" s="15"/>
      <c r="K1932" s="16"/>
      <c r="L1932" s="59" t="s">
        <v>573</v>
      </c>
      <c r="M1932">
        <v>1</v>
      </c>
    </row>
    <row r="1933" spans="1:13">
      <c r="A1933" s="17" t="s">
        <v>351</v>
      </c>
      <c r="B1933" s="17" t="s">
        <v>253</v>
      </c>
      <c r="C1933" s="18"/>
      <c r="D1933" s="19">
        <v>1</v>
      </c>
      <c r="E1933" s="58"/>
      <c r="F1933" s="20"/>
      <c r="G1933" s="18"/>
      <c r="H1933" s="25"/>
      <c r="I1933" s="15">
        <v>1933</v>
      </c>
      <c r="J1933" s="15"/>
      <c r="K1933" s="16"/>
      <c r="L1933" s="59" t="s">
        <v>573</v>
      </c>
      <c r="M1933">
        <v>1</v>
      </c>
    </row>
    <row r="1934" spans="1:13">
      <c r="A1934" s="17" t="s">
        <v>253</v>
      </c>
      <c r="B1934" s="17" t="s">
        <v>332</v>
      </c>
      <c r="C1934" s="18"/>
      <c r="D1934" s="19">
        <v>1</v>
      </c>
      <c r="E1934" s="58"/>
      <c r="F1934" s="20"/>
      <c r="G1934" s="18"/>
      <c r="H1934" s="25"/>
      <c r="I1934" s="15">
        <v>1934</v>
      </c>
      <c r="J1934" s="15"/>
      <c r="K1934" s="16"/>
      <c r="L1934" s="59" t="s">
        <v>573</v>
      </c>
      <c r="M1934">
        <v>1</v>
      </c>
    </row>
    <row r="1935" spans="1:13">
      <c r="A1935" s="17" t="s">
        <v>253</v>
      </c>
      <c r="B1935" s="17" t="s">
        <v>550</v>
      </c>
      <c r="C1935" s="18"/>
      <c r="D1935" s="19">
        <v>1</v>
      </c>
      <c r="E1935" s="58"/>
      <c r="F1935" s="20"/>
      <c r="G1935" s="18"/>
      <c r="H1935" s="25"/>
      <c r="I1935" s="15">
        <v>1935</v>
      </c>
      <c r="J1935" s="15"/>
      <c r="K1935" s="16"/>
      <c r="L1935" s="59" t="s">
        <v>573</v>
      </c>
      <c r="M1935">
        <v>1</v>
      </c>
    </row>
    <row r="1936" spans="1:13">
      <c r="A1936" s="17" t="s">
        <v>253</v>
      </c>
      <c r="B1936" s="17" t="s">
        <v>357</v>
      </c>
      <c r="C1936" s="18"/>
      <c r="D1936" s="19">
        <v>1</v>
      </c>
      <c r="E1936" s="58"/>
      <c r="F1936" s="20"/>
      <c r="G1936" s="18"/>
      <c r="H1936" s="25"/>
      <c r="I1936" s="15">
        <v>1936</v>
      </c>
      <c r="J1936" s="15"/>
      <c r="K1936" s="16"/>
      <c r="L1936" s="59" t="s">
        <v>573</v>
      </c>
      <c r="M1936">
        <v>1</v>
      </c>
    </row>
    <row r="1937" spans="1:13">
      <c r="A1937" s="17" t="s">
        <v>253</v>
      </c>
      <c r="B1937" s="17" t="s">
        <v>497</v>
      </c>
      <c r="C1937" s="18"/>
      <c r="D1937" s="19">
        <v>1</v>
      </c>
      <c r="E1937" s="58"/>
      <c r="F1937" s="20"/>
      <c r="G1937" s="18"/>
      <c r="H1937" s="25"/>
      <c r="I1937" s="15">
        <v>1937</v>
      </c>
      <c r="J1937" s="15"/>
      <c r="K1937" s="16"/>
      <c r="L1937" s="59" t="s">
        <v>573</v>
      </c>
      <c r="M1937">
        <v>1</v>
      </c>
    </row>
    <row r="1938" spans="1:13">
      <c r="A1938" s="17" t="s">
        <v>253</v>
      </c>
      <c r="B1938" s="17" t="s">
        <v>513</v>
      </c>
      <c r="C1938" s="18"/>
      <c r="D1938" s="19">
        <v>1</v>
      </c>
      <c r="E1938" s="58"/>
      <c r="F1938" s="20"/>
      <c r="G1938" s="18"/>
      <c r="H1938" s="25"/>
      <c r="I1938" s="15">
        <v>1938</v>
      </c>
      <c r="J1938" s="15"/>
      <c r="K1938" s="16"/>
      <c r="L1938" s="59" t="s">
        <v>573</v>
      </c>
      <c r="M1938">
        <v>1</v>
      </c>
    </row>
    <row r="1939" spans="1:13">
      <c r="A1939" s="17" t="s">
        <v>253</v>
      </c>
      <c r="B1939" s="17" t="s">
        <v>468</v>
      </c>
      <c r="C1939" s="18"/>
      <c r="D1939" s="19">
        <v>1</v>
      </c>
      <c r="E1939" s="58"/>
      <c r="F1939" s="20"/>
      <c r="G1939" s="18"/>
      <c r="H1939" s="25"/>
      <c r="I1939" s="15">
        <v>1939</v>
      </c>
      <c r="J1939" s="15"/>
      <c r="K1939" s="16"/>
      <c r="L1939" s="59" t="s">
        <v>573</v>
      </c>
      <c r="M1939">
        <v>1</v>
      </c>
    </row>
    <row r="1940" spans="1:13">
      <c r="A1940" s="17" t="s">
        <v>253</v>
      </c>
      <c r="B1940" s="17" t="s">
        <v>486</v>
      </c>
      <c r="C1940" s="18"/>
      <c r="D1940" s="19">
        <v>1</v>
      </c>
      <c r="E1940" s="58"/>
      <c r="F1940" s="20"/>
      <c r="G1940" s="18"/>
      <c r="H1940" s="25"/>
      <c r="I1940" s="15">
        <v>1940</v>
      </c>
      <c r="J1940" s="15"/>
      <c r="K1940" s="16"/>
      <c r="L1940" s="59" t="s">
        <v>573</v>
      </c>
      <c r="M1940">
        <v>1</v>
      </c>
    </row>
    <row r="1941" spans="1:13">
      <c r="A1941" s="17" t="s">
        <v>253</v>
      </c>
      <c r="B1941" s="17" t="s">
        <v>373</v>
      </c>
      <c r="C1941" s="18"/>
      <c r="D1941" s="19">
        <v>1</v>
      </c>
      <c r="E1941" s="58"/>
      <c r="F1941" s="20"/>
      <c r="G1941" s="18"/>
      <c r="H1941" s="25"/>
      <c r="I1941" s="15">
        <v>1941</v>
      </c>
      <c r="J1941" s="15"/>
      <c r="K1941" s="16"/>
      <c r="L1941" s="59" t="s">
        <v>573</v>
      </c>
      <c r="M1941">
        <v>1</v>
      </c>
    </row>
    <row r="1942" spans="1:13">
      <c r="A1942" s="17" t="s">
        <v>253</v>
      </c>
      <c r="B1942" s="17" t="s">
        <v>498</v>
      </c>
      <c r="C1942" s="18"/>
      <c r="D1942" s="19">
        <v>1</v>
      </c>
      <c r="E1942" s="58"/>
      <c r="F1942" s="20"/>
      <c r="G1942" s="18"/>
      <c r="H1942" s="25"/>
      <c r="I1942" s="15">
        <v>1942</v>
      </c>
      <c r="J1942" s="15"/>
      <c r="K1942" s="16"/>
      <c r="L1942" s="59" t="s">
        <v>573</v>
      </c>
      <c r="M1942">
        <v>1</v>
      </c>
    </row>
    <row r="1943" spans="1:13">
      <c r="A1943" s="17" t="s">
        <v>253</v>
      </c>
      <c r="B1943" s="17" t="s">
        <v>351</v>
      </c>
      <c r="C1943" s="18"/>
      <c r="D1943" s="19">
        <v>1</v>
      </c>
      <c r="E1943" s="58"/>
      <c r="F1943" s="20"/>
      <c r="G1943" s="18"/>
      <c r="H1943" s="25"/>
      <c r="I1943" s="15">
        <v>1943</v>
      </c>
      <c r="J1943" s="15"/>
      <c r="K1943" s="16"/>
      <c r="L1943" s="59" t="s">
        <v>573</v>
      </c>
      <c r="M1943">
        <v>1</v>
      </c>
    </row>
    <row r="1944" spans="1:13">
      <c r="A1944" s="17" t="s">
        <v>253</v>
      </c>
      <c r="B1944" s="17" t="s">
        <v>443</v>
      </c>
      <c r="C1944" s="18"/>
      <c r="D1944" s="19">
        <v>1</v>
      </c>
      <c r="E1944" s="58"/>
      <c r="F1944" s="20"/>
      <c r="G1944" s="18"/>
      <c r="H1944" s="25"/>
      <c r="I1944" s="15">
        <v>1944</v>
      </c>
      <c r="J1944" s="15"/>
      <c r="K1944" s="16"/>
      <c r="L1944" s="59" t="s">
        <v>573</v>
      </c>
      <c r="M1944">
        <v>1</v>
      </c>
    </row>
    <row r="1945" spans="1:13">
      <c r="A1945" s="17" t="s">
        <v>253</v>
      </c>
      <c r="B1945" s="17" t="s">
        <v>499</v>
      </c>
      <c r="C1945" s="18"/>
      <c r="D1945" s="19">
        <v>1</v>
      </c>
      <c r="E1945" s="58"/>
      <c r="F1945" s="20"/>
      <c r="G1945" s="18"/>
      <c r="H1945" s="25"/>
      <c r="I1945" s="15">
        <v>1945</v>
      </c>
      <c r="J1945" s="15"/>
      <c r="K1945" s="16"/>
      <c r="L1945" s="59" t="s">
        <v>573</v>
      </c>
      <c r="M1945">
        <v>1</v>
      </c>
    </row>
    <row r="1946" spans="1:13">
      <c r="A1946" s="17" t="s">
        <v>253</v>
      </c>
      <c r="B1946" s="17" t="s">
        <v>356</v>
      </c>
      <c r="C1946" s="18"/>
      <c r="D1946" s="19">
        <v>1</v>
      </c>
      <c r="E1946" s="58"/>
      <c r="F1946" s="20"/>
      <c r="G1946" s="18"/>
      <c r="H1946" s="25"/>
      <c r="I1946" s="15">
        <v>1946</v>
      </c>
      <c r="J1946" s="15"/>
      <c r="K1946" s="16"/>
      <c r="L1946" s="59" t="s">
        <v>573</v>
      </c>
      <c r="M1946">
        <v>1</v>
      </c>
    </row>
    <row r="1947" spans="1:13">
      <c r="A1947" s="17" t="s">
        <v>253</v>
      </c>
      <c r="B1947" s="17" t="s">
        <v>353</v>
      </c>
      <c r="C1947" s="18"/>
      <c r="D1947" s="19">
        <v>1</v>
      </c>
      <c r="E1947" s="58"/>
      <c r="F1947" s="20"/>
      <c r="G1947" s="18"/>
      <c r="H1947" s="25"/>
      <c r="I1947" s="15">
        <v>1947</v>
      </c>
      <c r="J1947" s="15"/>
      <c r="K1947" s="16"/>
      <c r="L1947" s="59" t="s">
        <v>573</v>
      </c>
      <c r="M1947">
        <v>1</v>
      </c>
    </row>
    <row r="1948" spans="1:13">
      <c r="A1948" s="17" t="s">
        <v>253</v>
      </c>
      <c r="B1948" s="17" t="s">
        <v>314</v>
      </c>
      <c r="C1948" s="18"/>
      <c r="D1948" s="19">
        <v>1</v>
      </c>
      <c r="E1948" s="58"/>
      <c r="F1948" s="20"/>
      <c r="G1948" s="18"/>
      <c r="H1948" s="25"/>
      <c r="I1948" s="15">
        <v>1948</v>
      </c>
      <c r="J1948" s="15"/>
      <c r="K1948" s="16"/>
      <c r="L1948" s="59" t="s">
        <v>573</v>
      </c>
      <c r="M1948">
        <v>1</v>
      </c>
    </row>
    <row r="1949" spans="1:13">
      <c r="A1949" s="17" t="s">
        <v>253</v>
      </c>
      <c r="B1949" s="17" t="s">
        <v>333</v>
      </c>
      <c r="C1949" s="18"/>
      <c r="D1949" s="19">
        <v>1</v>
      </c>
      <c r="E1949" s="58"/>
      <c r="F1949" s="20"/>
      <c r="G1949" s="18"/>
      <c r="H1949" s="25"/>
      <c r="I1949" s="15">
        <v>1949</v>
      </c>
      <c r="J1949" s="15"/>
      <c r="K1949" s="16"/>
      <c r="L1949" s="59" t="s">
        <v>573</v>
      </c>
      <c r="M1949">
        <v>1</v>
      </c>
    </row>
    <row r="1950" spans="1:13">
      <c r="A1950" s="17" t="s">
        <v>253</v>
      </c>
      <c r="B1950" s="17" t="s">
        <v>369</v>
      </c>
      <c r="C1950" s="18"/>
      <c r="D1950" s="19">
        <v>1</v>
      </c>
      <c r="E1950" s="58"/>
      <c r="F1950" s="20"/>
      <c r="G1950" s="18"/>
      <c r="H1950" s="25"/>
      <c r="I1950" s="15">
        <v>1950</v>
      </c>
      <c r="J1950" s="15"/>
      <c r="K1950" s="16"/>
      <c r="L1950" s="59" t="s">
        <v>573</v>
      </c>
      <c r="M1950">
        <v>1</v>
      </c>
    </row>
    <row r="1951" spans="1:13">
      <c r="A1951" s="17" t="s">
        <v>253</v>
      </c>
      <c r="B1951" s="17" t="s">
        <v>213</v>
      </c>
      <c r="C1951" s="18"/>
      <c r="D1951" s="19">
        <v>1</v>
      </c>
      <c r="E1951" s="58"/>
      <c r="F1951" s="20"/>
      <c r="G1951" s="18"/>
      <c r="H1951" s="25"/>
      <c r="I1951" s="15">
        <v>1951</v>
      </c>
      <c r="J1951" s="15"/>
      <c r="K1951" s="16"/>
      <c r="L1951" s="59" t="s">
        <v>573</v>
      </c>
      <c r="M1951">
        <v>1</v>
      </c>
    </row>
    <row r="1952" spans="1:13">
      <c r="A1952" s="17" t="s">
        <v>253</v>
      </c>
      <c r="B1952" s="17" t="s">
        <v>524</v>
      </c>
      <c r="C1952" s="18"/>
      <c r="D1952" s="19">
        <v>1</v>
      </c>
      <c r="E1952" s="58"/>
      <c r="F1952" s="20"/>
      <c r="G1952" s="18"/>
      <c r="H1952" s="25"/>
      <c r="I1952" s="15">
        <v>1952</v>
      </c>
      <c r="J1952" s="15"/>
      <c r="K1952" s="16"/>
      <c r="L1952" s="59" t="s">
        <v>573</v>
      </c>
      <c r="M1952">
        <v>1</v>
      </c>
    </row>
    <row r="1953" spans="1:13">
      <c r="A1953" s="17" t="s">
        <v>213</v>
      </c>
      <c r="B1953" s="17" t="s">
        <v>253</v>
      </c>
      <c r="C1953" s="18"/>
      <c r="D1953" s="19">
        <v>1</v>
      </c>
      <c r="E1953" s="58"/>
      <c r="F1953" s="20"/>
      <c r="G1953" s="18"/>
      <c r="H1953" s="25"/>
      <c r="I1953" s="15">
        <v>1953</v>
      </c>
      <c r="J1953" s="15"/>
      <c r="K1953" s="16"/>
      <c r="L1953" s="59" t="s">
        <v>573</v>
      </c>
      <c r="M1953">
        <v>1</v>
      </c>
    </row>
    <row r="1954" spans="1:13">
      <c r="A1954" s="17" t="s">
        <v>357</v>
      </c>
      <c r="B1954" s="17" t="s">
        <v>253</v>
      </c>
      <c r="C1954" s="18"/>
      <c r="D1954" s="19">
        <v>1</v>
      </c>
      <c r="E1954" s="58"/>
      <c r="F1954" s="20"/>
      <c r="G1954" s="18"/>
      <c r="H1954" s="25"/>
      <c r="I1954" s="15">
        <v>1954</v>
      </c>
      <c r="J1954" s="15"/>
      <c r="K1954" s="16"/>
      <c r="L1954" s="59" t="s">
        <v>573</v>
      </c>
      <c r="M1954">
        <v>1</v>
      </c>
    </row>
    <row r="1955" spans="1:13">
      <c r="A1955" s="17" t="s">
        <v>332</v>
      </c>
      <c r="B1955" s="17" t="s">
        <v>253</v>
      </c>
      <c r="C1955" s="18"/>
      <c r="D1955" s="19">
        <v>1</v>
      </c>
      <c r="E1955" s="58"/>
      <c r="F1955" s="20"/>
      <c r="G1955" s="18"/>
      <c r="H1955" s="25"/>
      <c r="I1955" s="15">
        <v>1955</v>
      </c>
      <c r="J1955" s="15"/>
      <c r="K1955" s="16"/>
      <c r="L1955" s="59" t="s">
        <v>573</v>
      </c>
      <c r="M1955">
        <v>1</v>
      </c>
    </row>
    <row r="1956" spans="1:13">
      <c r="A1956" s="17" t="s">
        <v>369</v>
      </c>
      <c r="B1956" s="17" t="s">
        <v>253</v>
      </c>
      <c r="C1956" s="18"/>
      <c r="D1956" s="19">
        <v>1</v>
      </c>
      <c r="E1956" s="58"/>
      <c r="F1956" s="20"/>
      <c r="G1956" s="18"/>
      <c r="H1956" s="25"/>
      <c r="I1956" s="15">
        <v>1956</v>
      </c>
      <c r="J1956" s="15"/>
      <c r="K1956" s="16"/>
      <c r="L1956" s="59" t="s">
        <v>573</v>
      </c>
      <c r="M1956">
        <v>1</v>
      </c>
    </row>
    <row r="1957" spans="1:13">
      <c r="A1957" s="17" t="s">
        <v>468</v>
      </c>
      <c r="B1957" s="17" t="s">
        <v>253</v>
      </c>
      <c r="C1957" s="18"/>
      <c r="D1957" s="19">
        <v>1</v>
      </c>
      <c r="E1957" s="58"/>
      <c r="F1957" s="20"/>
      <c r="G1957" s="18"/>
      <c r="H1957" s="25"/>
      <c r="I1957" s="15">
        <v>1957</v>
      </c>
      <c r="J1957" s="15"/>
      <c r="K1957" s="16"/>
      <c r="L1957" s="59" t="s">
        <v>573</v>
      </c>
      <c r="M1957">
        <v>1</v>
      </c>
    </row>
    <row r="1958" spans="1:13">
      <c r="A1958" s="17" t="s">
        <v>524</v>
      </c>
      <c r="B1958" s="17" t="s">
        <v>253</v>
      </c>
      <c r="C1958" s="18"/>
      <c r="D1958" s="19">
        <v>1</v>
      </c>
      <c r="E1958" s="58"/>
      <c r="F1958" s="20"/>
      <c r="G1958" s="18"/>
      <c r="H1958" s="25"/>
      <c r="I1958" s="15">
        <v>1958</v>
      </c>
      <c r="J1958" s="15"/>
      <c r="K1958" s="16"/>
      <c r="L1958" s="59" t="s">
        <v>573</v>
      </c>
      <c r="M1958">
        <v>1</v>
      </c>
    </row>
    <row r="1959" spans="1:13">
      <c r="A1959" s="17" t="s">
        <v>396</v>
      </c>
      <c r="B1959" s="17" t="s">
        <v>524</v>
      </c>
      <c r="C1959" s="18"/>
      <c r="D1959" s="19">
        <v>1</v>
      </c>
      <c r="E1959" s="58"/>
      <c r="F1959" s="20"/>
      <c r="G1959" s="18"/>
      <c r="H1959" s="25"/>
      <c r="I1959" s="15">
        <v>1959</v>
      </c>
      <c r="J1959" s="15"/>
      <c r="K1959" s="16"/>
      <c r="L1959" s="59" t="s">
        <v>573</v>
      </c>
      <c r="M1959">
        <v>1</v>
      </c>
    </row>
    <row r="1960" spans="1:13">
      <c r="A1960" s="17" t="s">
        <v>353</v>
      </c>
      <c r="B1960" s="17" t="s">
        <v>524</v>
      </c>
      <c r="C1960" s="18"/>
      <c r="D1960" s="19">
        <v>1</v>
      </c>
      <c r="E1960" s="58"/>
      <c r="F1960" s="20"/>
      <c r="G1960" s="18"/>
      <c r="H1960" s="25"/>
      <c r="I1960" s="15">
        <v>1960</v>
      </c>
      <c r="J1960" s="15"/>
      <c r="K1960" s="16"/>
      <c r="L1960" s="59" t="s">
        <v>573</v>
      </c>
      <c r="M1960">
        <v>1</v>
      </c>
    </row>
    <row r="1961" spans="1:13">
      <c r="A1961" s="17" t="s">
        <v>486</v>
      </c>
      <c r="B1961" s="17" t="s">
        <v>524</v>
      </c>
      <c r="C1961" s="18"/>
      <c r="D1961" s="19">
        <v>1</v>
      </c>
      <c r="E1961" s="58"/>
      <c r="F1961" s="20"/>
      <c r="G1961" s="18"/>
      <c r="H1961" s="25"/>
      <c r="I1961" s="15">
        <v>1961</v>
      </c>
      <c r="J1961" s="15"/>
      <c r="K1961" s="16"/>
      <c r="L1961" s="59" t="s">
        <v>573</v>
      </c>
      <c r="M1961">
        <v>1</v>
      </c>
    </row>
    <row r="1962" spans="1:13">
      <c r="A1962" s="17" t="s">
        <v>204</v>
      </c>
      <c r="B1962" s="17" t="s">
        <v>524</v>
      </c>
      <c r="C1962" s="18"/>
      <c r="D1962" s="19">
        <v>1</v>
      </c>
      <c r="E1962" s="58"/>
      <c r="F1962" s="20"/>
      <c r="G1962" s="18"/>
      <c r="H1962" s="25"/>
      <c r="I1962" s="15">
        <v>1962</v>
      </c>
      <c r="J1962" s="15"/>
      <c r="K1962" s="16"/>
      <c r="L1962" s="59" t="s">
        <v>573</v>
      </c>
      <c r="M1962">
        <v>1</v>
      </c>
    </row>
    <row r="1963" spans="1:13">
      <c r="A1963" s="17" t="s">
        <v>351</v>
      </c>
      <c r="B1963" s="17" t="s">
        <v>524</v>
      </c>
      <c r="C1963" s="18"/>
      <c r="D1963" s="19">
        <v>1</v>
      </c>
      <c r="E1963" s="58"/>
      <c r="F1963" s="20"/>
      <c r="G1963" s="18"/>
      <c r="H1963" s="25"/>
      <c r="I1963" s="15">
        <v>1963</v>
      </c>
      <c r="J1963" s="15"/>
      <c r="K1963" s="16"/>
      <c r="L1963" s="59" t="s">
        <v>573</v>
      </c>
      <c r="M1963">
        <v>1</v>
      </c>
    </row>
    <row r="1964" spans="1:13">
      <c r="A1964" s="17" t="s">
        <v>524</v>
      </c>
      <c r="B1964" s="17" t="s">
        <v>351</v>
      </c>
      <c r="C1964" s="18"/>
      <c r="D1964" s="19">
        <v>1</v>
      </c>
      <c r="E1964" s="58"/>
      <c r="F1964" s="20"/>
      <c r="G1964" s="18"/>
      <c r="H1964" s="25"/>
      <c r="I1964" s="15">
        <v>1964</v>
      </c>
      <c r="J1964" s="15"/>
      <c r="K1964" s="16"/>
      <c r="L1964" s="59" t="s">
        <v>573</v>
      </c>
      <c r="M1964">
        <v>1</v>
      </c>
    </row>
    <row r="1965" spans="1:13">
      <c r="A1965" s="17" t="s">
        <v>524</v>
      </c>
      <c r="B1965" s="17" t="s">
        <v>468</v>
      </c>
      <c r="C1965" s="18"/>
      <c r="D1965" s="19">
        <v>1</v>
      </c>
      <c r="E1965" s="58"/>
      <c r="F1965" s="20"/>
      <c r="G1965" s="18"/>
      <c r="H1965" s="25"/>
      <c r="I1965" s="15">
        <v>1965</v>
      </c>
      <c r="J1965" s="15"/>
      <c r="K1965" s="16"/>
      <c r="L1965" s="59" t="s">
        <v>573</v>
      </c>
      <c r="M1965">
        <v>1</v>
      </c>
    </row>
    <row r="1966" spans="1:13">
      <c r="A1966" s="17" t="s">
        <v>524</v>
      </c>
      <c r="B1966" s="17" t="s">
        <v>486</v>
      </c>
      <c r="C1966" s="18"/>
      <c r="D1966" s="19">
        <v>1</v>
      </c>
      <c r="E1966" s="58"/>
      <c r="F1966" s="20"/>
      <c r="G1966" s="18"/>
      <c r="H1966" s="25"/>
      <c r="I1966" s="15">
        <v>1966</v>
      </c>
      <c r="J1966" s="15"/>
      <c r="K1966" s="16"/>
      <c r="L1966" s="59" t="s">
        <v>573</v>
      </c>
      <c r="M1966">
        <v>1</v>
      </c>
    </row>
    <row r="1967" spans="1:13">
      <c r="A1967" s="17" t="s">
        <v>524</v>
      </c>
      <c r="B1967" s="17" t="s">
        <v>499</v>
      </c>
      <c r="C1967" s="18"/>
      <c r="D1967" s="19">
        <v>1</v>
      </c>
      <c r="E1967" s="58"/>
      <c r="F1967" s="20"/>
      <c r="G1967" s="18"/>
      <c r="H1967" s="25"/>
      <c r="I1967" s="15">
        <v>1967</v>
      </c>
      <c r="J1967" s="15"/>
      <c r="K1967" s="16"/>
      <c r="L1967" s="59" t="s">
        <v>573</v>
      </c>
      <c r="M1967">
        <v>1</v>
      </c>
    </row>
    <row r="1968" spans="1:13">
      <c r="A1968" s="17" t="s">
        <v>524</v>
      </c>
      <c r="B1968" s="17" t="s">
        <v>204</v>
      </c>
      <c r="C1968" s="18"/>
      <c r="D1968" s="19">
        <v>1</v>
      </c>
      <c r="E1968" s="58"/>
      <c r="F1968" s="20"/>
      <c r="G1968" s="18"/>
      <c r="H1968" s="25"/>
      <c r="I1968" s="15">
        <v>1968</v>
      </c>
      <c r="J1968" s="15"/>
      <c r="K1968" s="16"/>
      <c r="L1968" s="59" t="s">
        <v>573</v>
      </c>
      <c r="M1968">
        <v>1</v>
      </c>
    </row>
    <row r="1969" spans="1:13">
      <c r="A1969" s="17" t="s">
        <v>524</v>
      </c>
      <c r="B1969" s="17" t="s">
        <v>381</v>
      </c>
      <c r="C1969" s="18"/>
      <c r="D1969" s="19">
        <v>1</v>
      </c>
      <c r="E1969" s="58"/>
      <c r="F1969" s="20"/>
      <c r="G1969" s="18"/>
      <c r="H1969" s="25"/>
      <c r="I1969" s="15">
        <v>1969</v>
      </c>
      <c r="J1969" s="15"/>
      <c r="K1969" s="16"/>
      <c r="L1969" s="59" t="s">
        <v>573</v>
      </c>
      <c r="M1969">
        <v>1</v>
      </c>
    </row>
    <row r="1970" spans="1:13">
      <c r="A1970" s="17" t="s">
        <v>524</v>
      </c>
      <c r="B1970" s="17" t="s">
        <v>353</v>
      </c>
      <c r="C1970" s="18"/>
      <c r="D1970" s="19">
        <v>1</v>
      </c>
      <c r="E1970" s="58"/>
      <c r="F1970" s="20"/>
      <c r="G1970" s="18"/>
      <c r="H1970" s="25"/>
      <c r="I1970" s="15">
        <v>1970</v>
      </c>
      <c r="J1970" s="15"/>
      <c r="K1970" s="16"/>
      <c r="L1970" s="59" t="s">
        <v>573</v>
      </c>
      <c r="M1970">
        <v>1</v>
      </c>
    </row>
    <row r="1971" spans="1:13">
      <c r="A1971" s="17" t="s">
        <v>524</v>
      </c>
      <c r="B1971" s="17" t="s">
        <v>396</v>
      </c>
      <c r="C1971" s="18"/>
      <c r="D1971" s="19">
        <v>1</v>
      </c>
      <c r="E1971" s="58"/>
      <c r="F1971" s="20"/>
      <c r="G1971" s="18"/>
      <c r="H1971" s="25"/>
      <c r="I1971" s="15">
        <v>1971</v>
      </c>
      <c r="J1971" s="15"/>
      <c r="K1971" s="16"/>
      <c r="L1971" s="59" t="s">
        <v>573</v>
      </c>
      <c r="M1971">
        <v>1</v>
      </c>
    </row>
    <row r="1972" spans="1:13">
      <c r="A1972" s="17" t="s">
        <v>524</v>
      </c>
      <c r="B1972" s="17" t="s">
        <v>252</v>
      </c>
      <c r="C1972" s="18"/>
      <c r="D1972" s="19">
        <v>1</v>
      </c>
      <c r="E1972" s="58"/>
      <c r="F1972" s="20"/>
      <c r="G1972" s="18"/>
      <c r="H1972" s="25"/>
      <c r="I1972" s="15">
        <v>1972</v>
      </c>
      <c r="J1972" s="15"/>
      <c r="K1972" s="16"/>
      <c r="L1972" s="59" t="s">
        <v>573</v>
      </c>
      <c r="M1972">
        <v>1</v>
      </c>
    </row>
    <row r="1973" spans="1:13">
      <c r="A1973" s="17" t="s">
        <v>524</v>
      </c>
      <c r="B1973" s="17" t="s">
        <v>314</v>
      </c>
      <c r="C1973" s="18"/>
      <c r="D1973" s="19">
        <v>1</v>
      </c>
      <c r="E1973" s="58"/>
      <c r="F1973" s="20"/>
      <c r="G1973" s="18"/>
      <c r="H1973" s="25"/>
      <c r="I1973" s="15">
        <v>1973</v>
      </c>
      <c r="J1973" s="15"/>
      <c r="K1973" s="16"/>
      <c r="L1973" s="59" t="s">
        <v>573</v>
      </c>
      <c r="M1973">
        <v>1</v>
      </c>
    </row>
    <row r="1974" spans="1:13">
      <c r="A1974" s="17" t="s">
        <v>524</v>
      </c>
      <c r="B1974" s="17" t="s">
        <v>513</v>
      </c>
      <c r="C1974" s="18"/>
      <c r="D1974" s="19">
        <v>1</v>
      </c>
      <c r="E1974" s="58"/>
      <c r="F1974" s="20"/>
      <c r="G1974" s="18"/>
      <c r="H1974" s="25"/>
      <c r="I1974" s="15">
        <v>1974</v>
      </c>
      <c r="J1974" s="15"/>
      <c r="K1974" s="16"/>
      <c r="L1974" s="59" t="s">
        <v>573</v>
      </c>
      <c r="M1974">
        <v>1</v>
      </c>
    </row>
    <row r="1975" spans="1:13">
      <c r="A1975" s="17" t="s">
        <v>524</v>
      </c>
      <c r="B1975" s="17" t="s">
        <v>332</v>
      </c>
      <c r="C1975" s="18"/>
      <c r="D1975" s="19">
        <v>1</v>
      </c>
      <c r="E1975" s="58"/>
      <c r="F1975" s="20"/>
      <c r="G1975" s="18"/>
      <c r="H1975" s="25"/>
      <c r="I1975" s="15">
        <v>1975</v>
      </c>
      <c r="J1975" s="15"/>
      <c r="K1975" s="16"/>
      <c r="L1975" s="59" t="s">
        <v>573</v>
      </c>
      <c r="M1975">
        <v>1</v>
      </c>
    </row>
    <row r="1976" spans="1:13">
      <c r="A1976" s="17" t="s">
        <v>524</v>
      </c>
      <c r="B1976" s="17" t="s">
        <v>543</v>
      </c>
      <c r="C1976" s="18"/>
      <c r="D1976" s="19">
        <v>1</v>
      </c>
      <c r="E1976" s="58"/>
      <c r="F1976" s="20"/>
      <c r="G1976" s="18"/>
      <c r="H1976" s="25"/>
      <c r="I1976" s="15">
        <v>1976</v>
      </c>
      <c r="J1976" s="15"/>
      <c r="K1976" s="16"/>
      <c r="L1976" s="59" t="s">
        <v>573</v>
      </c>
      <c r="M1976">
        <v>1</v>
      </c>
    </row>
    <row r="1977" spans="1:13">
      <c r="A1977" s="17" t="s">
        <v>525</v>
      </c>
      <c r="B1977" s="17" t="s">
        <v>526</v>
      </c>
      <c r="C1977" s="18"/>
      <c r="D1977" s="19">
        <v>1</v>
      </c>
      <c r="E1977" s="58"/>
      <c r="F1977" s="20"/>
      <c r="G1977" s="18"/>
      <c r="H1977" s="25"/>
      <c r="I1977" s="15">
        <v>1977</v>
      </c>
      <c r="J1977" s="15"/>
      <c r="K1977" s="16"/>
      <c r="L1977" s="59" t="s">
        <v>573</v>
      </c>
      <c r="M1977">
        <v>1</v>
      </c>
    </row>
    <row r="1978" spans="1:13">
      <c r="A1978" s="17" t="s">
        <v>525</v>
      </c>
      <c r="B1978" s="17" t="s">
        <v>494</v>
      </c>
      <c r="C1978" s="18"/>
      <c r="D1978" s="19">
        <v>1</v>
      </c>
      <c r="E1978" s="58"/>
      <c r="F1978" s="20"/>
      <c r="G1978" s="18"/>
      <c r="H1978" s="25"/>
      <c r="I1978" s="15">
        <v>1978</v>
      </c>
      <c r="J1978" s="15"/>
      <c r="K1978" s="16"/>
      <c r="L1978" s="59" t="s">
        <v>573</v>
      </c>
      <c r="M1978">
        <v>1</v>
      </c>
    </row>
    <row r="1979" spans="1:13">
      <c r="A1979" s="17" t="s">
        <v>525</v>
      </c>
      <c r="B1979" s="17" t="s">
        <v>527</v>
      </c>
      <c r="C1979" s="18"/>
      <c r="D1979" s="19">
        <v>1</v>
      </c>
      <c r="E1979" s="58"/>
      <c r="F1979" s="20"/>
      <c r="G1979" s="18"/>
      <c r="H1979" s="25"/>
      <c r="I1979" s="15">
        <v>1979</v>
      </c>
      <c r="J1979" s="15"/>
      <c r="K1979" s="16"/>
      <c r="L1979" s="59" t="s">
        <v>573</v>
      </c>
      <c r="M1979">
        <v>1</v>
      </c>
    </row>
    <row r="1980" spans="1:13">
      <c r="A1980" s="17" t="s">
        <v>526</v>
      </c>
      <c r="B1980" s="17" t="s">
        <v>525</v>
      </c>
      <c r="C1980" s="18"/>
      <c r="D1980" s="19">
        <v>1</v>
      </c>
      <c r="E1980" s="58"/>
      <c r="F1980" s="20"/>
      <c r="G1980" s="18"/>
      <c r="H1980" s="25"/>
      <c r="I1980" s="15">
        <v>1980</v>
      </c>
      <c r="J1980" s="15"/>
      <c r="K1980" s="16"/>
      <c r="L1980" s="59" t="s">
        <v>573</v>
      </c>
      <c r="M1980">
        <v>1</v>
      </c>
    </row>
    <row r="1981" spans="1:13">
      <c r="A1981" s="17" t="s">
        <v>200</v>
      </c>
      <c r="B1981" s="17" t="s">
        <v>526</v>
      </c>
      <c r="C1981" s="18"/>
      <c r="D1981" s="19">
        <v>1</v>
      </c>
      <c r="E1981" s="58"/>
      <c r="F1981" s="20"/>
      <c r="G1981" s="18"/>
      <c r="H1981" s="25"/>
      <c r="I1981" s="15">
        <v>1981</v>
      </c>
      <c r="J1981" s="15"/>
      <c r="K1981" s="16"/>
      <c r="L1981" s="59" t="s">
        <v>573</v>
      </c>
      <c r="M1981">
        <v>1</v>
      </c>
    </row>
    <row r="1982" spans="1:13">
      <c r="A1982" s="17" t="s">
        <v>200</v>
      </c>
      <c r="B1982" s="17" t="s">
        <v>494</v>
      </c>
      <c r="C1982" s="18"/>
      <c r="D1982" s="19">
        <v>1</v>
      </c>
      <c r="E1982" s="58"/>
      <c r="F1982" s="20"/>
      <c r="G1982" s="18"/>
      <c r="H1982" s="25"/>
      <c r="I1982" s="15">
        <v>1982</v>
      </c>
      <c r="J1982" s="15"/>
      <c r="K1982" s="16"/>
      <c r="L1982" s="59" t="s">
        <v>573</v>
      </c>
      <c r="M1982">
        <v>1</v>
      </c>
    </row>
    <row r="1983" spans="1:13">
      <c r="A1983" s="17" t="s">
        <v>200</v>
      </c>
      <c r="B1983" s="17" t="s">
        <v>546</v>
      </c>
      <c r="C1983" s="18"/>
      <c r="D1983" s="19">
        <v>1</v>
      </c>
      <c r="E1983" s="58"/>
      <c r="F1983" s="20"/>
      <c r="G1983" s="18"/>
      <c r="H1983" s="25"/>
      <c r="I1983" s="15">
        <v>1983</v>
      </c>
      <c r="J1983" s="15"/>
      <c r="K1983" s="16"/>
      <c r="L1983" s="59" t="s">
        <v>573</v>
      </c>
      <c r="M1983">
        <v>1</v>
      </c>
    </row>
    <row r="1984" spans="1:13">
      <c r="A1984" s="17" t="s">
        <v>200</v>
      </c>
      <c r="B1984" s="17" t="s">
        <v>346</v>
      </c>
      <c r="C1984" s="18"/>
      <c r="D1984" s="19">
        <v>1</v>
      </c>
      <c r="E1984" s="58"/>
      <c r="F1984" s="20"/>
      <c r="G1984" s="18"/>
      <c r="H1984" s="25"/>
      <c r="I1984" s="15">
        <v>1984</v>
      </c>
      <c r="J1984" s="15"/>
      <c r="K1984" s="16"/>
      <c r="L1984" s="59" t="s">
        <v>573</v>
      </c>
      <c r="M1984">
        <v>1</v>
      </c>
    </row>
    <row r="1985" spans="1:13">
      <c r="A1985" s="17" t="s">
        <v>346</v>
      </c>
      <c r="B1985" s="17" t="s">
        <v>200</v>
      </c>
      <c r="C1985" s="18"/>
      <c r="D1985" s="19">
        <v>1</v>
      </c>
      <c r="E1985" s="58"/>
      <c r="F1985" s="20"/>
      <c r="G1985" s="18"/>
      <c r="H1985" s="25"/>
      <c r="I1985" s="15">
        <v>1985</v>
      </c>
      <c r="J1985" s="15"/>
      <c r="K1985" s="16"/>
      <c r="L1985" s="59" t="s">
        <v>573</v>
      </c>
      <c r="M1985">
        <v>1</v>
      </c>
    </row>
    <row r="1986" spans="1:13">
      <c r="A1986" s="17" t="s">
        <v>526</v>
      </c>
      <c r="B1986" s="17" t="s">
        <v>200</v>
      </c>
      <c r="C1986" s="18"/>
      <c r="D1986" s="19">
        <v>1</v>
      </c>
      <c r="E1986" s="58"/>
      <c r="F1986" s="20"/>
      <c r="G1986" s="18"/>
      <c r="H1986" s="25"/>
      <c r="I1986" s="15">
        <v>1986</v>
      </c>
      <c r="J1986" s="15"/>
      <c r="K1986" s="16"/>
      <c r="L1986" s="59" t="s">
        <v>573</v>
      </c>
      <c r="M1986">
        <v>1</v>
      </c>
    </row>
    <row r="1987" spans="1:13">
      <c r="A1987" s="17" t="s">
        <v>526</v>
      </c>
      <c r="B1987" s="17" t="s">
        <v>404</v>
      </c>
      <c r="C1987" s="18"/>
      <c r="D1987" s="19">
        <v>1</v>
      </c>
      <c r="E1987" s="58"/>
      <c r="F1987" s="20"/>
      <c r="G1987" s="18"/>
      <c r="H1987" s="25"/>
      <c r="I1987" s="15">
        <v>1987</v>
      </c>
      <c r="J1987" s="15"/>
      <c r="K1987" s="16"/>
      <c r="L1987" s="59" t="s">
        <v>572</v>
      </c>
      <c r="M1987">
        <v>1</v>
      </c>
    </row>
    <row r="1988" spans="1:13">
      <c r="A1988" s="17" t="s">
        <v>526</v>
      </c>
      <c r="B1988" s="17" t="s">
        <v>494</v>
      </c>
      <c r="C1988" s="18"/>
      <c r="D1988" s="19">
        <v>5.5</v>
      </c>
      <c r="E1988" s="58"/>
      <c r="F1988" s="20"/>
      <c r="G1988" s="18"/>
      <c r="H1988" s="25"/>
      <c r="I1988" s="15">
        <v>1988</v>
      </c>
      <c r="J1988" s="15"/>
      <c r="K1988" s="16"/>
      <c r="L1988" s="59" t="s">
        <v>572</v>
      </c>
      <c r="M1988">
        <v>2</v>
      </c>
    </row>
    <row r="1989" spans="1:13">
      <c r="A1989" s="17" t="s">
        <v>387</v>
      </c>
      <c r="B1989" s="17" t="s">
        <v>526</v>
      </c>
      <c r="C1989" s="18"/>
      <c r="D1989" s="19">
        <v>1</v>
      </c>
      <c r="E1989" s="58"/>
      <c r="F1989" s="20"/>
      <c r="G1989" s="18"/>
      <c r="H1989" s="25"/>
      <c r="I1989" s="15">
        <v>1989</v>
      </c>
      <c r="J1989" s="15"/>
      <c r="K1989" s="16"/>
      <c r="L1989" s="59" t="s">
        <v>573</v>
      </c>
      <c r="M1989">
        <v>1</v>
      </c>
    </row>
    <row r="1990" spans="1:13">
      <c r="A1990" s="17" t="s">
        <v>527</v>
      </c>
      <c r="B1990" s="17" t="s">
        <v>526</v>
      </c>
      <c r="C1990" s="18"/>
      <c r="D1990" s="19">
        <v>1</v>
      </c>
      <c r="E1990" s="58"/>
      <c r="F1990" s="20"/>
      <c r="G1990" s="18"/>
      <c r="H1990" s="25"/>
      <c r="I1990" s="15">
        <v>1990</v>
      </c>
      <c r="J1990" s="15"/>
      <c r="K1990" s="16"/>
      <c r="L1990" s="59" t="s">
        <v>573</v>
      </c>
      <c r="M1990">
        <v>1</v>
      </c>
    </row>
    <row r="1991" spans="1:13">
      <c r="A1991" s="17" t="s">
        <v>441</v>
      </c>
      <c r="B1991" s="17" t="s">
        <v>526</v>
      </c>
      <c r="C1991" s="18"/>
      <c r="D1991" s="19">
        <v>1</v>
      </c>
      <c r="E1991" s="58"/>
      <c r="F1991" s="20"/>
      <c r="G1991" s="18"/>
      <c r="H1991" s="25"/>
      <c r="I1991" s="15">
        <v>1991</v>
      </c>
      <c r="J1991" s="15"/>
      <c r="K1991" s="16"/>
      <c r="L1991" s="59" t="s">
        <v>573</v>
      </c>
      <c r="M1991">
        <v>1</v>
      </c>
    </row>
    <row r="1992" spans="1:13">
      <c r="A1992" s="17" t="s">
        <v>526</v>
      </c>
      <c r="B1992" s="17" t="s">
        <v>556</v>
      </c>
      <c r="C1992" s="18"/>
      <c r="D1992" s="19">
        <v>1</v>
      </c>
      <c r="E1992" s="58"/>
      <c r="F1992" s="20"/>
      <c r="G1992" s="18"/>
      <c r="H1992" s="25"/>
      <c r="I1992" s="15">
        <v>1992</v>
      </c>
      <c r="J1992" s="15"/>
      <c r="K1992" s="16"/>
      <c r="L1992" s="59" t="s">
        <v>573</v>
      </c>
      <c r="M1992">
        <v>1</v>
      </c>
    </row>
    <row r="1993" spans="1:13">
      <c r="A1993" s="17" t="s">
        <v>526</v>
      </c>
      <c r="B1993" s="17" t="s">
        <v>346</v>
      </c>
      <c r="C1993" s="18"/>
      <c r="D1993" s="19">
        <v>1</v>
      </c>
      <c r="E1993" s="58"/>
      <c r="F1993" s="20"/>
      <c r="G1993" s="18"/>
      <c r="H1993" s="25"/>
      <c r="I1993" s="15">
        <v>1993</v>
      </c>
      <c r="J1993" s="15"/>
      <c r="K1993" s="16"/>
      <c r="L1993" s="59" t="s">
        <v>573</v>
      </c>
      <c r="M1993">
        <v>1</v>
      </c>
    </row>
    <row r="1994" spans="1:13">
      <c r="A1994" s="17" t="s">
        <v>526</v>
      </c>
      <c r="B1994" s="17" t="s">
        <v>535</v>
      </c>
      <c r="C1994" s="18"/>
      <c r="D1994" s="19">
        <v>1</v>
      </c>
      <c r="E1994" s="58"/>
      <c r="F1994" s="20"/>
      <c r="G1994" s="18"/>
      <c r="H1994" s="25"/>
      <c r="I1994" s="15">
        <v>1994</v>
      </c>
      <c r="J1994" s="15"/>
      <c r="K1994" s="16"/>
      <c r="L1994" s="59" t="s">
        <v>573</v>
      </c>
      <c r="M1994">
        <v>1</v>
      </c>
    </row>
    <row r="1995" spans="1:13">
      <c r="A1995" s="17" t="s">
        <v>373</v>
      </c>
      <c r="B1995" s="17" t="s">
        <v>528</v>
      </c>
      <c r="C1995" s="18"/>
      <c r="D1995" s="19">
        <v>1</v>
      </c>
      <c r="E1995" s="58"/>
      <c r="F1995" s="20"/>
      <c r="G1995" s="18"/>
      <c r="H1995" s="25"/>
      <c r="I1995" s="15">
        <v>1995</v>
      </c>
      <c r="J1995" s="15"/>
      <c r="K1995" s="16"/>
      <c r="L1995" s="59" t="s">
        <v>573</v>
      </c>
      <c r="M1995">
        <v>1</v>
      </c>
    </row>
    <row r="1996" spans="1:13">
      <c r="A1996" s="17" t="s">
        <v>528</v>
      </c>
      <c r="B1996" s="17" t="s">
        <v>442</v>
      </c>
      <c r="C1996" s="18"/>
      <c r="D1996" s="19">
        <v>1</v>
      </c>
      <c r="E1996" s="58"/>
      <c r="F1996" s="20"/>
      <c r="G1996" s="18"/>
      <c r="H1996" s="25"/>
      <c r="I1996" s="15">
        <v>1996</v>
      </c>
      <c r="J1996" s="15"/>
      <c r="K1996" s="16"/>
      <c r="L1996" s="59" t="s">
        <v>573</v>
      </c>
      <c r="M1996">
        <v>1</v>
      </c>
    </row>
    <row r="1997" spans="1:13">
      <c r="A1997" s="17" t="s">
        <v>528</v>
      </c>
      <c r="B1997" s="17" t="s">
        <v>171</v>
      </c>
      <c r="C1997" s="18"/>
      <c r="D1997" s="19">
        <v>1</v>
      </c>
      <c r="E1997" s="58"/>
      <c r="F1997" s="20"/>
      <c r="G1997" s="18"/>
      <c r="H1997" s="25"/>
      <c r="I1997" s="15">
        <v>1997</v>
      </c>
      <c r="J1997" s="15"/>
      <c r="K1997" s="16"/>
      <c r="L1997" s="59" t="s">
        <v>573</v>
      </c>
      <c r="M1997">
        <v>1</v>
      </c>
    </row>
    <row r="1998" spans="1:13">
      <c r="A1998" s="17" t="s">
        <v>528</v>
      </c>
      <c r="B1998" s="17" t="s">
        <v>373</v>
      </c>
      <c r="C1998" s="18"/>
      <c r="D1998" s="19">
        <v>1</v>
      </c>
      <c r="E1998" s="58"/>
      <c r="F1998" s="20"/>
      <c r="G1998" s="18"/>
      <c r="H1998" s="25"/>
      <c r="I1998" s="15">
        <v>1998</v>
      </c>
      <c r="J1998" s="15"/>
      <c r="K1998" s="16"/>
      <c r="L1998" s="59" t="s">
        <v>573</v>
      </c>
      <c r="M1998">
        <v>1</v>
      </c>
    </row>
    <row r="1999" spans="1:13">
      <c r="A1999" s="17" t="s">
        <v>528</v>
      </c>
      <c r="B1999" s="17" t="s">
        <v>545</v>
      </c>
      <c r="C1999" s="18"/>
      <c r="D1999" s="19">
        <v>1</v>
      </c>
      <c r="E1999" s="58"/>
      <c r="F1999" s="20"/>
      <c r="G1999" s="18"/>
      <c r="H1999" s="25"/>
      <c r="I1999" s="15">
        <v>1999</v>
      </c>
      <c r="J1999" s="15"/>
      <c r="K1999" s="16"/>
      <c r="L1999" s="59" t="s">
        <v>573</v>
      </c>
      <c r="M1999">
        <v>1</v>
      </c>
    </row>
    <row r="2000" spans="1:13">
      <c r="A2000" s="17" t="s">
        <v>310</v>
      </c>
      <c r="B2000" s="17" t="s">
        <v>204</v>
      </c>
      <c r="C2000" s="18"/>
      <c r="D2000" s="19">
        <v>1</v>
      </c>
      <c r="E2000" s="58"/>
      <c r="F2000" s="20"/>
      <c r="G2000" s="18"/>
      <c r="H2000" s="25"/>
      <c r="I2000" s="15">
        <v>2000</v>
      </c>
      <c r="J2000" s="15"/>
      <c r="K2000" s="16"/>
      <c r="L2000" s="59" t="s">
        <v>572</v>
      </c>
      <c r="M2000">
        <v>1</v>
      </c>
    </row>
    <row r="2001" spans="1:13">
      <c r="A2001" s="17" t="s">
        <v>204</v>
      </c>
      <c r="B2001" s="17" t="s">
        <v>468</v>
      </c>
      <c r="C2001" s="18"/>
      <c r="D2001" s="19">
        <v>1</v>
      </c>
      <c r="E2001" s="58"/>
      <c r="F2001" s="20"/>
      <c r="G2001" s="18"/>
      <c r="H2001" s="25"/>
      <c r="I2001" s="15">
        <v>2001</v>
      </c>
      <c r="J2001" s="15"/>
      <c r="K2001" s="16"/>
      <c r="L2001" s="59" t="s">
        <v>573</v>
      </c>
      <c r="M2001">
        <v>1</v>
      </c>
    </row>
    <row r="2002" spans="1:13">
      <c r="A2002" s="17" t="s">
        <v>204</v>
      </c>
      <c r="B2002" s="17" t="s">
        <v>550</v>
      </c>
      <c r="C2002" s="18"/>
      <c r="D2002" s="19">
        <v>1</v>
      </c>
      <c r="E2002" s="58"/>
      <c r="F2002" s="20"/>
      <c r="G2002" s="18"/>
      <c r="H2002" s="25"/>
      <c r="I2002" s="15">
        <v>2002</v>
      </c>
      <c r="J2002" s="15"/>
      <c r="K2002" s="16"/>
      <c r="L2002" s="59" t="s">
        <v>573</v>
      </c>
      <c r="M2002">
        <v>1</v>
      </c>
    </row>
    <row r="2003" spans="1:13">
      <c r="A2003" s="17" t="s">
        <v>204</v>
      </c>
      <c r="B2003" s="17" t="s">
        <v>231</v>
      </c>
      <c r="C2003" s="18"/>
      <c r="D2003" s="19">
        <v>1</v>
      </c>
      <c r="E2003" s="58"/>
      <c r="F2003" s="20"/>
      <c r="G2003" s="18"/>
      <c r="H2003" s="25"/>
      <c r="I2003" s="15">
        <v>2003</v>
      </c>
      <c r="J2003" s="15"/>
      <c r="K2003" s="16"/>
      <c r="L2003" s="59" t="s">
        <v>573</v>
      </c>
      <c r="M2003">
        <v>1</v>
      </c>
    </row>
    <row r="2004" spans="1:13">
      <c r="A2004" s="17" t="s">
        <v>204</v>
      </c>
      <c r="B2004" s="17" t="s">
        <v>529</v>
      </c>
      <c r="C2004" s="18"/>
      <c r="D2004" s="19">
        <v>1</v>
      </c>
      <c r="E2004" s="58"/>
      <c r="F2004" s="20"/>
      <c r="G2004" s="18"/>
      <c r="H2004" s="25"/>
      <c r="I2004" s="15">
        <v>2004</v>
      </c>
      <c r="J2004" s="15"/>
      <c r="K2004" s="16"/>
      <c r="L2004" s="59" t="s">
        <v>573</v>
      </c>
      <c r="M2004">
        <v>1</v>
      </c>
    </row>
    <row r="2005" spans="1:13">
      <c r="A2005" s="17" t="s">
        <v>204</v>
      </c>
      <c r="B2005" s="17" t="s">
        <v>352</v>
      </c>
      <c r="C2005" s="18"/>
      <c r="D2005" s="19">
        <v>1</v>
      </c>
      <c r="E2005" s="58"/>
      <c r="F2005" s="20"/>
      <c r="G2005" s="18"/>
      <c r="H2005" s="25"/>
      <c r="I2005" s="15">
        <v>2005</v>
      </c>
      <c r="J2005" s="15"/>
      <c r="K2005" s="16"/>
      <c r="L2005" s="59" t="s">
        <v>573</v>
      </c>
      <c r="M2005">
        <v>1</v>
      </c>
    </row>
    <row r="2006" spans="1:13">
      <c r="A2006" s="17" t="s">
        <v>204</v>
      </c>
      <c r="B2006" s="17" t="s">
        <v>357</v>
      </c>
      <c r="C2006" s="18"/>
      <c r="D2006" s="19">
        <v>1</v>
      </c>
      <c r="E2006" s="58"/>
      <c r="F2006" s="20"/>
      <c r="G2006" s="18"/>
      <c r="H2006" s="25"/>
      <c r="I2006" s="15">
        <v>2006</v>
      </c>
      <c r="J2006" s="15"/>
      <c r="K2006" s="16"/>
      <c r="L2006" s="59" t="s">
        <v>573</v>
      </c>
      <c r="M2006">
        <v>1</v>
      </c>
    </row>
    <row r="2007" spans="1:13">
      <c r="A2007" s="17" t="s">
        <v>204</v>
      </c>
      <c r="B2007" s="17" t="s">
        <v>505</v>
      </c>
      <c r="C2007" s="18"/>
      <c r="D2007" s="19">
        <v>1</v>
      </c>
      <c r="E2007" s="58"/>
      <c r="F2007" s="20"/>
      <c r="G2007" s="18"/>
      <c r="H2007" s="25"/>
      <c r="I2007" s="15">
        <v>2007</v>
      </c>
      <c r="J2007" s="15"/>
      <c r="K2007" s="16"/>
      <c r="L2007" s="59" t="s">
        <v>573</v>
      </c>
      <c r="M2007">
        <v>1</v>
      </c>
    </row>
    <row r="2008" spans="1:13">
      <c r="A2008" s="17" t="s">
        <v>204</v>
      </c>
      <c r="B2008" s="17" t="s">
        <v>351</v>
      </c>
      <c r="C2008" s="18"/>
      <c r="D2008" s="19">
        <v>1</v>
      </c>
      <c r="E2008" s="58"/>
      <c r="F2008" s="20"/>
      <c r="G2008" s="18"/>
      <c r="H2008" s="25"/>
      <c r="I2008" s="15">
        <v>2008</v>
      </c>
      <c r="J2008" s="15"/>
      <c r="K2008" s="16"/>
      <c r="L2008" s="59" t="s">
        <v>573</v>
      </c>
      <c r="M2008">
        <v>1</v>
      </c>
    </row>
    <row r="2009" spans="1:13">
      <c r="A2009" s="17" t="s">
        <v>204</v>
      </c>
      <c r="B2009" s="17" t="s">
        <v>373</v>
      </c>
      <c r="C2009" s="18"/>
      <c r="D2009" s="19">
        <v>1</v>
      </c>
      <c r="E2009" s="58"/>
      <c r="F2009" s="20"/>
      <c r="G2009" s="18"/>
      <c r="H2009" s="25"/>
      <c r="I2009" s="15">
        <v>2009</v>
      </c>
      <c r="J2009" s="15"/>
      <c r="K2009" s="16"/>
      <c r="L2009" s="59" t="s">
        <v>573</v>
      </c>
      <c r="M2009">
        <v>1</v>
      </c>
    </row>
    <row r="2010" spans="1:13">
      <c r="A2010" s="17" t="s">
        <v>204</v>
      </c>
      <c r="B2010" s="17" t="s">
        <v>486</v>
      </c>
      <c r="C2010" s="18"/>
      <c r="D2010" s="19">
        <v>1</v>
      </c>
      <c r="E2010" s="58"/>
      <c r="F2010" s="20"/>
      <c r="G2010" s="18"/>
      <c r="H2010" s="25"/>
      <c r="I2010" s="15">
        <v>2010</v>
      </c>
      <c r="J2010" s="15"/>
      <c r="K2010" s="16"/>
      <c r="L2010" s="59" t="s">
        <v>573</v>
      </c>
      <c r="M2010">
        <v>1</v>
      </c>
    </row>
    <row r="2011" spans="1:13">
      <c r="A2011" s="17" t="s">
        <v>204</v>
      </c>
      <c r="B2011" s="17" t="s">
        <v>513</v>
      </c>
      <c r="C2011" s="18"/>
      <c r="D2011" s="19">
        <v>1</v>
      </c>
      <c r="E2011" s="58"/>
      <c r="F2011" s="20"/>
      <c r="G2011" s="18"/>
      <c r="H2011" s="25"/>
      <c r="I2011" s="15">
        <v>2011</v>
      </c>
      <c r="J2011" s="15"/>
      <c r="K2011" s="16"/>
      <c r="L2011" s="59" t="s">
        <v>573</v>
      </c>
      <c r="M2011">
        <v>1</v>
      </c>
    </row>
    <row r="2012" spans="1:13">
      <c r="A2012" s="17" t="s">
        <v>204</v>
      </c>
      <c r="B2012" s="17" t="s">
        <v>499</v>
      </c>
      <c r="C2012" s="18"/>
      <c r="D2012" s="19">
        <v>1</v>
      </c>
      <c r="E2012" s="58"/>
      <c r="F2012" s="20"/>
      <c r="G2012" s="18"/>
      <c r="H2012" s="25"/>
      <c r="I2012" s="15">
        <v>2012</v>
      </c>
      <c r="J2012" s="15"/>
      <c r="K2012" s="16"/>
      <c r="L2012" s="59" t="s">
        <v>573</v>
      </c>
      <c r="M2012">
        <v>1</v>
      </c>
    </row>
    <row r="2013" spans="1:13">
      <c r="A2013" s="17" t="s">
        <v>204</v>
      </c>
      <c r="B2013" s="17" t="s">
        <v>332</v>
      </c>
      <c r="C2013" s="18"/>
      <c r="D2013" s="19">
        <v>1</v>
      </c>
      <c r="E2013" s="58"/>
      <c r="F2013" s="20"/>
      <c r="G2013" s="18"/>
      <c r="H2013" s="25"/>
      <c r="I2013" s="15">
        <v>2013</v>
      </c>
      <c r="J2013" s="15"/>
      <c r="K2013" s="16"/>
      <c r="L2013" s="59" t="s">
        <v>573</v>
      </c>
      <c r="M2013">
        <v>1</v>
      </c>
    </row>
    <row r="2014" spans="1:13">
      <c r="A2014" s="17" t="s">
        <v>204</v>
      </c>
      <c r="B2014" s="17" t="s">
        <v>381</v>
      </c>
      <c r="C2014" s="18"/>
      <c r="D2014" s="19">
        <v>1</v>
      </c>
      <c r="E2014" s="58"/>
      <c r="F2014" s="20"/>
      <c r="G2014" s="18"/>
      <c r="H2014" s="25"/>
      <c r="I2014" s="15">
        <v>2014</v>
      </c>
      <c r="J2014" s="15"/>
      <c r="K2014" s="16"/>
      <c r="L2014" s="59" t="s">
        <v>573</v>
      </c>
      <c r="M2014">
        <v>1</v>
      </c>
    </row>
    <row r="2015" spans="1:13">
      <c r="A2015" s="17" t="s">
        <v>204</v>
      </c>
      <c r="B2015" s="17" t="s">
        <v>252</v>
      </c>
      <c r="C2015" s="18"/>
      <c r="D2015" s="19">
        <v>1</v>
      </c>
      <c r="E2015" s="58"/>
      <c r="F2015" s="20"/>
      <c r="G2015" s="18"/>
      <c r="H2015" s="25"/>
      <c r="I2015" s="15">
        <v>2015</v>
      </c>
      <c r="J2015" s="15"/>
      <c r="K2015" s="16"/>
      <c r="L2015" s="59" t="s">
        <v>573</v>
      </c>
      <c r="M2015">
        <v>1</v>
      </c>
    </row>
    <row r="2016" spans="1:13">
      <c r="A2016" s="17" t="s">
        <v>204</v>
      </c>
      <c r="B2016" s="17" t="s">
        <v>531</v>
      </c>
      <c r="C2016" s="18"/>
      <c r="D2016" s="19">
        <v>1</v>
      </c>
      <c r="E2016" s="58"/>
      <c r="F2016" s="20"/>
      <c r="G2016" s="18"/>
      <c r="H2016" s="25"/>
      <c r="I2016" s="15">
        <v>2016</v>
      </c>
      <c r="J2016" s="15"/>
      <c r="K2016" s="16"/>
      <c r="L2016" s="59" t="s">
        <v>573</v>
      </c>
      <c r="M2016">
        <v>1</v>
      </c>
    </row>
    <row r="2017" spans="1:13">
      <c r="A2017" s="17" t="s">
        <v>204</v>
      </c>
      <c r="B2017" s="17" t="s">
        <v>549</v>
      </c>
      <c r="C2017" s="18"/>
      <c r="D2017" s="19">
        <v>1</v>
      </c>
      <c r="E2017" s="58"/>
      <c r="F2017" s="20"/>
      <c r="G2017" s="18"/>
      <c r="H2017" s="25"/>
      <c r="I2017" s="15">
        <v>2017</v>
      </c>
      <c r="J2017" s="15"/>
      <c r="K2017" s="16"/>
      <c r="L2017" s="59" t="s">
        <v>573</v>
      </c>
      <c r="M2017">
        <v>1</v>
      </c>
    </row>
    <row r="2018" spans="1:13">
      <c r="A2018" s="17" t="s">
        <v>351</v>
      </c>
      <c r="B2018" s="17" t="s">
        <v>204</v>
      </c>
      <c r="C2018" s="18"/>
      <c r="D2018" s="19">
        <v>1</v>
      </c>
      <c r="E2018" s="58"/>
      <c r="F2018" s="20"/>
      <c r="G2018" s="18"/>
      <c r="H2018" s="25"/>
      <c r="I2018" s="15">
        <v>2018</v>
      </c>
      <c r="J2018" s="15"/>
      <c r="K2018" s="16"/>
      <c r="L2018" s="59" t="s">
        <v>573</v>
      </c>
      <c r="M2018">
        <v>1</v>
      </c>
    </row>
    <row r="2019" spans="1:13">
      <c r="A2019" s="17" t="s">
        <v>296</v>
      </c>
      <c r="B2019" s="17" t="s">
        <v>204</v>
      </c>
      <c r="C2019" s="18"/>
      <c r="D2019" s="19">
        <v>1</v>
      </c>
      <c r="E2019" s="58"/>
      <c r="F2019" s="20"/>
      <c r="G2019" s="18"/>
      <c r="H2019" s="25"/>
      <c r="I2019" s="15">
        <v>2019</v>
      </c>
      <c r="J2019" s="15"/>
      <c r="K2019" s="16"/>
      <c r="L2019" s="59" t="s">
        <v>573</v>
      </c>
      <c r="M2019">
        <v>1</v>
      </c>
    </row>
    <row r="2020" spans="1:13">
      <c r="A2020" s="17" t="s">
        <v>231</v>
      </c>
      <c r="B2020" s="17" t="s">
        <v>204</v>
      </c>
      <c r="C2020" s="18"/>
      <c r="D2020" s="19">
        <v>1</v>
      </c>
      <c r="E2020" s="58"/>
      <c r="F2020" s="20"/>
      <c r="G2020" s="18"/>
      <c r="H2020" s="25"/>
      <c r="I2020" s="15">
        <v>2020</v>
      </c>
      <c r="J2020" s="15"/>
      <c r="K2020" s="16"/>
      <c r="L2020" s="59" t="s">
        <v>573</v>
      </c>
      <c r="M2020">
        <v>1</v>
      </c>
    </row>
    <row r="2021" spans="1:13">
      <c r="A2021" s="17" t="s">
        <v>499</v>
      </c>
      <c r="B2021" s="17" t="s">
        <v>204</v>
      </c>
      <c r="C2021" s="18"/>
      <c r="D2021" s="19">
        <v>1</v>
      </c>
      <c r="E2021" s="58"/>
      <c r="F2021" s="20"/>
      <c r="G2021" s="18"/>
      <c r="H2021" s="25"/>
      <c r="I2021" s="15">
        <v>2021</v>
      </c>
      <c r="J2021" s="15"/>
      <c r="K2021" s="16"/>
      <c r="L2021" s="59" t="s">
        <v>573</v>
      </c>
      <c r="M2021">
        <v>1</v>
      </c>
    </row>
    <row r="2022" spans="1:13">
      <c r="A2022" s="17" t="s">
        <v>332</v>
      </c>
      <c r="B2022" s="17" t="s">
        <v>204</v>
      </c>
      <c r="C2022" s="18"/>
      <c r="D2022" s="19">
        <v>1</v>
      </c>
      <c r="E2022" s="58"/>
      <c r="F2022" s="20"/>
      <c r="G2022" s="18"/>
      <c r="H2022" s="25"/>
      <c r="I2022" s="15">
        <v>2022</v>
      </c>
      <c r="J2022" s="15"/>
      <c r="K2022" s="16"/>
      <c r="L2022" s="59" t="s">
        <v>573</v>
      </c>
      <c r="M2022">
        <v>1</v>
      </c>
    </row>
    <row r="2023" spans="1:13">
      <c r="A2023" s="17" t="s">
        <v>373</v>
      </c>
      <c r="B2023" s="17" t="s">
        <v>204</v>
      </c>
      <c r="C2023" s="18"/>
      <c r="D2023" s="19">
        <v>1</v>
      </c>
      <c r="E2023" s="58"/>
      <c r="F2023" s="20"/>
      <c r="G2023" s="18"/>
      <c r="H2023" s="25"/>
      <c r="I2023" s="15">
        <v>2023</v>
      </c>
      <c r="J2023" s="15"/>
      <c r="K2023" s="16"/>
      <c r="L2023" s="59" t="s">
        <v>573</v>
      </c>
      <c r="M2023">
        <v>1</v>
      </c>
    </row>
    <row r="2024" spans="1:13">
      <c r="A2024" s="17" t="s">
        <v>381</v>
      </c>
      <c r="B2024" s="17" t="s">
        <v>204</v>
      </c>
      <c r="C2024" s="18"/>
      <c r="D2024" s="19">
        <v>1</v>
      </c>
      <c r="E2024" s="58"/>
      <c r="F2024" s="20"/>
      <c r="G2024" s="18"/>
      <c r="H2024" s="25"/>
      <c r="I2024" s="15">
        <v>2024</v>
      </c>
      <c r="J2024" s="15"/>
      <c r="K2024" s="16"/>
      <c r="L2024" s="59" t="s">
        <v>573</v>
      </c>
      <c r="M2024">
        <v>1</v>
      </c>
    </row>
    <row r="2025" spans="1:13">
      <c r="A2025" s="17" t="s">
        <v>468</v>
      </c>
      <c r="B2025" s="17" t="s">
        <v>204</v>
      </c>
      <c r="C2025" s="18"/>
      <c r="D2025" s="19">
        <v>1</v>
      </c>
      <c r="E2025" s="58"/>
      <c r="F2025" s="20"/>
      <c r="G2025" s="18"/>
      <c r="H2025" s="25"/>
      <c r="I2025" s="15">
        <v>2025</v>
      </c>
      <c r="J2025" s="15"/>
      <c r="K2025" s="16"/>
      <c r="L2025" s="59" t="s">
        <v>573</v>
      </c>
      <c r="M2025">
        <v>1</v>
      </c>
    </row>
    <row r="2026" spans="1:13">
      <c r="A2026" s="17" t="s">
        <v>505</v>
      </c>
      <c r="B2026" s="17" t="s">
        <v>204</v>
      </c>
      <c r="C2026" s="18"/>
      <c r="D2026" s="19">
        <v>1</v>
      </c>
      <c r="E2026" s="58"/>
      <c r="F2026" s="20"/>
      <c r="G2026" s="18"/>
      <c r="H2026" s="25"/>
      <c r="I2026" s="15">
        <v>2026</v>
      </c>
      <c r="J2026" s="15"/>
      <c r="K2026" s="16"/>
      <c r="L2026" s="59" t="s">
        <v>573</v>
      </c>
      <c r="M2026">
        <v>1</v>
      </c>
    </row>
    <row r="2027" spans="1:13">
      <c r="A2027" s="17" t="s">
        <v>529</v>
      </c>
      <c r="B2027" s="17" t="s">
        <v>204</v>
      </c>
      <c r="C2027" s="18"/>
      <c r="D2027" s="19">
        <v>1</v>
      </c>
      <c r="E2027" s="58"/>
      <c r="F2027" s="20"/>
      <c r="G2027" s="18"/>
      <c r="H2027" s="25"/>
      <c r="I2027" s="15">
        <v>2027</v>
      </c>
      <c r="J2027" s="15"/>
      <c r="K2027" s="16"/>
      <c r="L2027" s="59" t="s">
        <v>573</v>
      </c>
      <c r="M2027">
        <v>1</v>
      </c>
    </row>
    <row r="2028" spans="1:13">
      <c r="A2028" s="17" t="s">
        <v>501</v>
      </c>
      <c r="B2028" s="17" t="s">
        <v>505</v>
      </c>
      <c r="C2028" s="18"/>
      <c r="D2028" s="19">
        <v>1</v>
      </c>
      <c r="E2028" s="58"/>
      <c r="F2028" s="20"/>
      <c r="G2028" s="18"/>
      <c r="H2028" s="25"/>
      <c r="I2028" s="15">
        <v>2028</v>
      </c>
      <c r="J2028" s="15"/>
      <c r="K2028" s="16"/>
      <c r="L2028" s="59" t="s">
        <v>573</v>
      </c>
      <c r="M2028">
        <v>1</v>
      </c>
    </row>
    <row r="2029" spans="1:13">
      <c r="A2029" s="17" t="s">
        <v>505</v>
      </c>
      <c r="B2029" s="17" t="s">
        <v>529</v>
      </c>
      <c r="C2029" s="18"/>
      <c r="D2029" s="19">
        <v>1</v>
      </c>
      <c r="E2029" s="58"/>
      <c r="F2029" s="20"/>
      <c r="G2029" s="18"/>
      <c r="H2029" s="25"/>
      <c r="I2029" s="15">
        <v>2029</v>
      </c>
      <c r="J2029" s="15"/>
      <c r="K2029" s="16"/>
      <c r="L2029" s="59" t="s">
        <v>573</v>
      </c>
      <c r="M2029">
        <v>1</v>
      </c>
    </row>
    <row r="2030" spans="1:13">
      <c r="A2030" s="17" t="s">
        <v>505</v>
      </c>
      <c r="B2030" s="17" t="s">
        <v>446</v>
      </c>
      <c r="C2030" s="18"/>
      <c r="D2030" s="19">
        <v>1</v>
      </c>
      <c r="E2030" s="58"/>
      <c r="F2030" s="20"/>
      <c r="G2030" s="18"/>
      <c r="H2030" s="25"/>
      <c r="I2030" s="15">
        <v>2030</v>
      </c>
      <c r="J2030" s="15"/>
      <c r="K2030" s="16"/>
      <c r="L2030" s="59" t="s">
        <v>573</v>
      </c>
      <c r="M2030">
        <v>1</v>
      </c>
    </row>
    <row r="2031" spans="1:13">
      <c r="A2031" s="17" t="s">
        <v>505</v>
      </c>
      <c r="B2031" s="17" t="s">
        <v>501</v>
      </c>
      <c r="C2031" s="18"/>
      <c r="D2031" s="19">
        <v>1</v>
      </c>
      <c r="E2031" s="58"/>
      <c r="F2031" s="20"/>
      <c r="G2031" s="18"/>
      <c r="H2031" s="25"/>
      <c r="I2031" s="15">
        <v>2031</v>
      </c>
      <c r="J2031" s="15"/>
      <c r="K2031" s="16"/>
      <c r="L2031" s="59" t="s">
        <v>573</v>
      </c>
      <c r="M2031">
        <v>1</v>
      </c>
    </row>
    <row r="2032" spans="1:13">
      <c r="A2032" s="17" t="s">
        <v>529</v>
      </c>
      <c r="B2032" s="17" t="s">
        <v>505</v>
      </c>
      <c r="C2032" s="18"/>
      <c r="D2032" s="19">
        <v>1</v>
      </c>
      <c r="E2032" s="58"/>
      <c r="F2032" s="20"/>
      <c r="G2032" s="18"/>
      <c r="H2032" s="25"/>
      <c r="I2032" s="15">
        <v>2032</v>
      </c>
      <c r="J2032" s="15"/>
      <c r="K2032" s="16"/>
      <c r="L2032" s="59" t="s">
        <v>573</v>
      </c>
      <c r="M2032">
        <v>1</v>
      </c>
    </row>
    <row r="2033" spans="1:13">
      <c r="A2033" s="17" t="s">
        <v>252</v>
      </c>
      <c r="B2033" s="17" t="s">
        <v>446</v>
      </c>
      <c r="C2033" s="18"/>
      <c r="D2033" s="19">
        <v>1</v>
      </c>
      <c r="E2033" s="58"/>
      <c r="F2033" s="20"/>
      <c r="G2033" s="18"/>
      <c r="H2033" s="25"/>
      <c r="I2033" s="15">
        <v>2033</v>
      </c>
      <c r="J2033" s="15"/>
      <c r="K2033" s="16"/>
      <c r="L2033" s="59" t="s">
        <v>573</v>
      </c>
      <c r="M2033">
        <v>1</v>
      </c>
    </row>
    <row r="2034" spans="1:13">
      <c r="A2034" s="17" t="s">
        <v>530</v>
      </c>
      <c r="B2034" s="17" t="s">
        <v>446</v>
      </c>
      <c r="C2034" s="18"/>
      <c r="D2034" s="19">
        <v>1</v>
      </c>
      <c r="E2034" s="58"/>
      <c r="F2034" s="20"/>
      <c r="G2034" s="18"/>
      <c r="H2034" s="25"/>
      <c r="I2034" s="15">
        <v>2034</v>
      </c>
      <c r="J2034" s="15"/>
      <c r="K2034" s="16"/>
      <c r="L2034" s="59" t="s">
        <v>573</v>
      </c>
      <c r="M2034">
        <v>1</v>
      </c>
    </row>
    <row r="2035" spans="1:13">
      <c r="A2035" s="17" t="s">
        <v>446</v>
      </c>
      <c r="B2035" s="17" t="s">
        <v>468</v>
      </c>
      <c r="C2035" s="18"/>
      <c r="D2035" s="19">
        <v>1</v>
      </c>
      <c r="E2035" s="58"/>
      <c r="F2035" s="20"/>
      <c r="G2035" s="18"/>
      <c r="H2035" s="25"/>
      <c r="I2035" s="15">
        <v>2035</v>
      </c>
      <c r="J2035" s="15"/>
      <c r="K2035" s="16"/>
      <c r="L2035" s="59" t="s">
        <v>573</v>
      </c>
      <c r="M2035">
        <v>1</v>
      </c>
    </row>
    <row r="2036" spans="1:13">
      <c r="A2036" s="17" t="s">
        <v>446</v>
      </c>
      <c r="B2036" s="17" t="s">
        <v>252</v>
      </c>
      <c r="C2036" s="18"/>
      <c r="D2036" s="19">
        <v>1</v>
      </c>
      <c r="E2036" s="58"/>
      <c r="F2036" s="20"/>
      <c r="G2036" s="18"/>
      <c r="H2036" s="25"/>
      <c r="I2036" s="15">
        <v>2036</v>
      </c>
      <c r="J2036" s="15"/>
      <c r="K2036" s="16"/>
      <c r="L2036" s="59" t="s">
        <v>573</v>
      </c>
      <c r="M2036">
        <v>1</v>
      </c>
    </row>
    <row r="2037" spans="1:13">
      <c r="A2037" s="17" t="s">
        <v>446</v>
      </c>
      <c r="B2037" s="17" t="s">
        <v>530</v>
      </c>
      <c r="C2037" s="18"/>
      <c r="D2037" s="19">
        <v>1</v>
      </c>
      <c r="E2037" s="58"/>
      <c r="F2037" s="20"/>
      <c r="G2037" s="18"/>
      <c r="H2037" s="25"/>
      <c r="I2037" s="15">
        <v>2037</v>
      </c>
      <c r="J2037" s="15"/>
      <c r="K2037" s="16"/>
      <c r="L2037" s="59" t="s">
        <v>573</v>
      </c>
      <c r="M2037">
        <v>1</v>
      </c>
    </row>
    <row r="2038" spans="1:13">
      <c r="A2038" s="17" t="s">
        <v>446</v>
      </c>
      <c r="B2038" s="17" t="s">
        <v>497</v>
      </c>
      <c r="C2038" s="18"/>
      <c r="D2038" s="19">
        <v>1</v>
      </c>
      <c r="E2038" s="58"/>
      <c r="F2038" s="20"/>
      <c r="G2038" s="18"/>
      <c r="H2038" s="25"/>
      <c r="I2038" s="15">
        <v>2038</v>
      </c>
      <c r="J2038" s="15"/>
      <c r="K2038" s="16"/>
      <c r="L2038" s="59" t="s">
        <v>573</v>
      </c>
      <c r="M2038">
        <v>1</v>
      </c>
    </row>
    <row r="2039" spans="1:13">
      <c r="A2039" s="17" t="s">
        <v>446</v>
      </c>
      <c r="B2039" s="17" t="s">
        <v>501</v>
      </c>
      <c r="C2039" s="18"/>
      <c r="D2039" s="19">
        <v>1</v>
      </c>
      <c r="E2039" s="58"/>
      <c r="F2039" s="20"/>
      <c r="G2039" s="18"/>
      <c r="H2039" s="25"/>
      <c r="I2039" s="15">
        <v>2039</v>
      </c>
      <c r="J2039" s="15"/>
      <c r="K2039" s="16"/>
      <c r="L2039" s="59" t="s">
        <v>573</v>
      </c>
      <c r="M2039">
        <v>1</v>
      </c>
    </row>
    <row r="2040" spans="1:13">
      <c r="A2040" s="17" t="s">
        <v>446</v>
      </c>
      <c r="B2040" s="17" t="s">
        <v>529</v>
      </c>
      <c r="C2040" s="18"/>
      <c r="D2040" s="19">
        <v>1</v>
      </c>
      <c r="E2040" s="58"/>
      <c r="F2040" s="20"/>
      <c r="G2040" s="18"/>
      <c r="H2040" s="25"/>
      <c r="I2040" s="15">
        <v>2040</v>
      </c>
      <c r="J2040" s="15"/>
      <c r="K2040" s="16"/>
      <c r="L2040" s="59" t="s">
        <v>573</v>
      </c>
      <c r="M2040">
        <v>1</v>
      </c>
    </row>
    <row r="2041" spans="1:13">
      <c r="A2041" s="17" t="s">
        <v>446</v>
      </c>
      <c r="B2041" s="17" t="s">
        <v>531</v>
      </c>
      <c r="C2041" s="18"/>
      <c r="D2041" s="19">
        <v>1</v>
      </c>
      <c r="E2041" s="58"/>
      <c r="F2041" s="20"/>
      <c r="G2041" s="18"/>
      <c r="H2041" s="25"/>
      <c r="I2041" s="15">
        <v>2041</v>
      </c>
      <c r="J2041" s="15"/>
      <c r="K2041" s="16"/>
      <c r="L2041" s="59" t="s">
        <v>573</v>
      </c>
      <c r="M2041">
        <v>1</v>
      </c>
    </row>
    <row r="2042" spans="1:13">
      <c r="A2042" s="17" t="s">
        <v>231</v>
      </c>
      <c r="B2042" s="17" t="s">
        <v>446</v>
      </c>
      <c r="C2042" s="18"/>
      <c r="D2042" s="19">
        <v>1</v>
      </c>
      <c r="E2042" s="58"/>
      <c r="F2042" s="20"/>
      <c r="G2042" s="18"/>
      <c r="H2042" s="25"/>
      <c r="I2042" s="15">
        <v>2042</v>
      </c>
      <c r="J2042" s="15"/>
      <c r="K2042" s="16"/>
      <c r="L2042" s="59" t="s">
        <v>573</v>
      </c>
      <c r="M2042">
        <v>1</v>
      </c>
    </row>
    <row r="2043" spans="1:13">
      <c r="A2043" s="17" t="s">
        <v>468</v>
      </c>
      <c r="B2043" s="17" t="s">
        <v>446</v>
      </c>
      <c r="C2043" s="18"/>
      <c r="D2043" s="19">
        <v>1</v>
      </c>
      <c r="E2043" s="58"/>
      <c r="F2043" s="20"/>
      <c r="G2043" s="18"/>
      <c r="H2043" s="25"/>
      <c r="I2043" s="15">
        <v>2043</v>
      </c>
      <c r="J2043" s="15"/>
      <c r="K2043" s="16"/>
      <c r="L2043" s="59" t="s">
        <v>573</v>
      </c>
      <c r="M2043">
        <v>1</v>
      </c>
    </row>
    <row r="2044" spans="1:13">
      <c r="A2044" s="17" t="s">
        <v>501</v>
      </c>
      <c r="B2044" s="17" t="s">
        <v>446</v>
      </c>
      <c r="C2044" s="18"/>
      <c r="D2044" s="19">
        <v>1</v>
      </c>
      <c r="E2044" s="58"/>
      <c r="F2044" s="20"/>
      <c r="G2044" s="18"/>
      <c r="H2044" s="25"/>
      <c r="I2044" s="15">
        <v>2044</v>
      </c>
      <c r="J2044" s="15"/>
      <c r="K2044" s="16"/>
      <c r="L2044" s="59" t="s">
        <v>573</v>
      </c>
      <c r="M2044">
        <v>1</v>
      </c>
    </row>
    <row r="2045" spans="1:13">
      <c r="A2045" s="17" t="s">
        <v>529</v>
      </c>
      <c r="B2045" s="17" t="s">
        <v>446</v>
      </c>
      <c r="C2045" s="18"/>
      <c r="D2045" s="19">
        <v>1</v>
      </c>
      <c r="E2045" s="58"/>
      <c r="F2045" s="20"/>
      <c r="G2045" s="18"/>
      <c r="H2045" s="25"/>
      <c r="I2045" s="15">
        <v>2045</v>
      </c>
      <c r="J2045" s="15"/>
      <c r="K2045" s="16"/>
      <c r="L2045" s="59" t="s">
        <v>573</v>
      </c>
      <c r="M2045">
        <v>1</v>
      </c>
    </row>
    <row r="2046" spans="1:13">
      <c r="A2046" s="17" t="s">
        <v>492</v>
      </c>
      <c r="B2046" s="17" t="s">
        <v>290</v>
      </c>
      <c r="C2046" s="18"/>
      <c r="D2046" s="19">
        <v>1</v>
      </c>
      <c r="E2046" s="58"/>
      <c r="F2046" s="20"/>
      <c r="G2046" s="18"/>
      <c r="H2046" s="25"/>
      <c r="I2046" s="15">
        <v>2046</v>
      </c>
      <c r="J2046" s="15"/>
      <c r="K2046" s="16"/>
      <c r="L2046" s="59" t="s">
        <v>573</v>
      </c>
      <c r="M2046">
        <v>1</v>
      </c>
    </row>
    <row r="2047" spans="1:13">
      <c r="A2047" s="17" t="s">
        <v>312</v>
      </c>
      <c r="B2047" s="17" t="s">
        <v>290</v>
      </c>
      <c r="C2047" s="18"/>
      <c r="D2047" s="19">
        <v>1</v>
      </c>
      <c r="E2047" s="58"/>
      <c r="F2047" s="20"/>
      <c r="G2047" s="18"/>
      <c r="H2047" s="25"/>
      <c r="I2047" s="15">
        <v>2047</v>
      </c>
      <c r="J2047" s="15"/>
      <c r="K2047" s="16"/>
      <c r="L2047" s="59" t="s">
        <v>573</v>
      </c>
      <c r="M2047">
        <v>1</v>
      </c>
    </row>
    <row r="2048" spans="1:13">
      <c r="A2048" s="17" t="s">
        <v>256</v>
      </c>
      <c r="B2048" s="17" t="s">
        <v>290</v>
      </c>
      <c r="C2048" s="18"/>
      <c r="D2048" s="19">
        <v>1</v>
      </c>
      <c r="E2048" s="58"/>
      <c r="F2048" s="20"/>
      <c r="G2048" s="18"/>
      <c r="H2048" s="25"/>
      <c r="I2048" s="15">
        <v>2048</v>
      </c>
      <c r="J2048" s="15"/>
      <c r="K2048" s="16"/>
      <c r="L2048" s="59" t="s">
        <v>573</v>
      </c>
      <c r="M2048">
        <v>1</v>
      </c>
    </row>
    <row r="2049" spans="1:13">
      <c r="A2049" s="17" t="s">
        <v>290</v>
      </c>
      <c r="B2049" s="17" t="s">
        <v>531</v>
      </c>
      <c r="C2049" s="18"/>
      <c r="D2049" s="19">
        <v>1</v>
      </c>
      <c r="E2049" s="58"/>
      <c r="F2049" s="20"/>
      <c r="G2049" s="18"/>
      <c r="H2049" s="25"/>
      <c r="I2049" s="15">
        <v>2049</v>
      </c>
      <c r="J2049" s="15"/>
      <c r="K2049" s="16"/>
      <c r="L2049" s="59" t="s">
        <v>573</v>
      </c>
      <c r="M2049">
        <v>1</v>
      </c>
    </row>
    <row r="2050" spans="1:13">
      <c r="A2050" s="17" t="s">
        <v>290</v>
      </c>
      <c r="B2050" s="17" t="s">
        <v>312</v>
      </c>
      <c r="C2050" s="18"/>
      <c r="D2050" s="19">
        <v>1</v>
      </c>
      <c r="E2050" s="58"/>
      <c r="F2050" s="20"/>
      <c r="G2050" s="18"/>
      <c r="H2050" s="25"/>
      <c r="I2050" s="15">
        <v>2050</v>
      </c>
      <c r="J2050" s="15"/>
      <c r="K2050" s="16"/>
      <c r="L2050" s="59" t="s">
        <v>573</v>
      </c>
      <c r="M2050">
        <v>1</v>
      </c>
    </row>
    <row r="2051" spans="1:13">
      <c r="A2051" s="17" t="s">
        <v>290</v>
      </c>
      <c r="B2051" s="17" t="s">
        <v>447</v>
      </c>
      <c r="C2051" s="18"/>
      <c r="D2051" s="19">
        <v>1</v>
      </c>
      <c r="E2051" s="58"/>
      <c r="F2051" s="20"/>
      <c r="G2051" s="18"/>
      <c r="H2051" s="25"/>
      <c r="I2051" s="15">
        <v>2051</v>
      </c>
      <c r="J2051" s="15"/>
      <c r="K2051" s="16"/>
      <c r="L2051" s="59" t="s">
        <v>573</v>
      </c>
      <c r="M2051">
        <v>1</v>
      </c>
    </row>
    <row r="2052" spans="1:13">
      <c r="A2052" s="17" t="s">
        <v>363</v>
      </c>
      <c r="B2052" s="17" t="s">
        <v>290</v>
      </c>
      <c r="C2052" s="18"/>
      <c r="D2052" s="19">
        <v>1</v>
      </c>
      <c r="E2052" s="58"/>
      <c r="F2052" s="20"/>
      <c r="G2052" s="18"/>
      <c r="H2052" s="25"/>
      <c r="I2052" s="15">
        <v>2052</v>
      </c>
      <c r="J2052" s="15"/>
      <c r="K2052" s="16"/>
      <c r="L2052" s="59" t="s">
        <v>573</v>
      </c>
      <c r="M2052">
        <v>1</v>
      </c>
    </row>
    <row r="2053" spans="1:13">
      <c r="A2053" s="17" t="s">
        <v>529</v>
      </c>
      <c r="B2053" s="17" t="s">
        <v>290</v>
      </c>
      <c r="C2053" s="18"/>
      <c r="D2053" s="19">
        <v>1</v>
      </c>
      <c r="E2053" s="58"/>
      <c r="F2053" s="20"/>
      <c r="G2053" s="18"/>
      <c r="H2053" s="25"/>
      <c r="I2053" s="15">
        <v>2053</v>
      </c>
      <c r="J2053" s="15"/>
      <c r="K2053" s="16"/>
      <c r="L2053" s="59" t="s">
        <v>573</v>
      </c>
      <c r="M2053">
        <v>1</v>
      </c>
    </row>
    <row r="2054" spans="1:13">
      <c r="A2054" s="17" t="s">
        <v>310</v>
      </c>
      <c r="B2054" s="17" t="s">
        <v>529</v>
      </c>
      <c r="C2054" s="18"/>
      <c r="D2054" s="19">
        <v>5.5</v>
      </c>
      <c r="E2054" s="58"/>
      <c r="F2054" s="20"/>
      <c r="G2054" s="18"/>
      <c r="H2054" s="25"/>
      <c r="I2054" s="15">
        <v>2054</v>
      </c>
      <c r="J2054" s="15"/>
      <c r="K2054" s="16"/>
      <c r="L2054" s="59" t="s">
        <v>572</v>
      </c>
      <c r="M2054">
        <v>2</v>
      </c>
    </row>
    <row r="2055" spans="1:13">
      <c r="A2055" s="17" t="s">
        <v>309</v>
      </c>
      <c r="B2055" s="17" t="s">
        <v>310</v>
      </c>
      <c r="C2055" s="18"/>
      <c r="D2055" s="19">
        <v>1</v>
      </c>
      <c r="E2055" s="58"/>
      <c r="F2055" s="20"/>
      <c r="G2055" s="18"/>
      <c r="H2055" s="25"/>
      <c r="I2055" s="15">
        <v>2055</v>
      </c>
      <c r="J2055" s="15"/>
      <c r="K2055" s="16"/>
      <c r="L2055" s="59" t="s">
        <v>573</v>
      </c>
      <c r="M2055">
        <v>1</v>
      </c>
    </row>
    <row r="2056" spans="1:13">
      <c r="A2056" s="17" t="s">
        <v>310</v>
      </c>
      <c r="B2056" s="17" t="s">
        <v>533</v>
      </c>
      <c r="C2056" s="18"/>
      <c r="D2056" s="19">
        <v>1</v>
      </c>
      <c r="E2056" s="58"/>
      <c r="F2056" s="20"/>
      <c r="G2056" s="18"/>
      <c r="H2056" s="25"/>
      <c r="I2056" s="15">
        <v>2056</v>
      </c>
      <c r="J2056" s="15"/>
      <c r="K2056" s="16"/>
      <c r="L2056" s="59" t="s">
        <v>573</v>
      </c>
      <c r="M2056">
        <v>1</v>
      </c>
    </row>
    <row r="2057" spans="1:13">
      <c r="A2057" s="17" t="s">
        <v>310</v>
      </c>
      <c r="B2057" s="17" t="s">
        <v>312</v>
      </c>
      <c r="C2057" s="18"/>
      <c r="D2057" s="19">
        <v>1</v>
      </c>
      <c r="E2057" s="58"/>
      <c r="F2057" s="20"/>
      <c r="G2057" s="18"/>
      <c r="H2057" s="25"/>
      <c r="I2057" s="15">
        <v>2057</v>
      </c>
      <c r="J2057" s="15"/>
      <c r="K2057" s="16"/>
      <c r="L2057" s="59" t="s">
        <v>573</v>
      </c>
      <c r="M2057">
        <v>1</v>
      </c>
    </row>
    <row r="2058" spans="1:13">
      <c r="A2058" s="17" t="s">
        <v>310</v>
      </c>
      <c r="B2058" s="17" t="s">
        <v>531</v>
      </c>
      <c r="C2058" s="18"/>
      <c r="D2058" s="19">
        <v>1</v>
      </c>
      <c r="E2058" s="58"/>
      <c r="F2058" s="20"/>
      <c r="G2058" s="18"/>
      <c r="H2058" s="25"/>
      <c r="I2058" s="15">
        <v>2058</v>
      </c>
      <c r="J2058" s="15"/>
      <c r="K2058" s="16"/>
      <c r="L2058" s="59" t="s">
        <v>573</v>
      </c>
      <c r="M2058">
        <v>1</v>
      </c>
    </row>
    <row r="2059" spans="1:13">
      <c r="A2059" s="17" t="s">
        <v>310</v>
      </c>
      <c r="B2059" s="17" t="s">
        <v>282</v>
      </c>
      <c r="C2059" s="18"/>
      <c r="D2059" s="19">
        <v>1</v>
      </c>
      <c r="E2059" s="58"/>
      <c r="F2059" s="20"/>
      <c r="G2059" s="18"/>
      <c r="H2059" s="25"/>
      <c r="I2059" s="15">
        <v>2059</v>
      </c>
      <c r="J2059" s="15"/>
      <c r="K2059" s="16"/>
      <c r="L2059" s="59" t="s">
        <v>573</v>
      </c>
      <c r="M2059">
        <v>1</v>
      </c>
    </row>
    <row r="2060" spans="1:13">
      <c r="A2060" s="17" t="s">
        <v>310</v>
      </c>
      <c r="B2060" s="17" t="s">
        <v>514</v>
      </c>
      <c r="C2060" s="18"/>
      <c r="D2060" s="19">
        <v>1</v>
      </c>
      <c r="E2060" s="58"/>
      <c r="F2060" s="20"/>
      <c r="G2060" s="18"/>
      <c r="H2060" s="25"/>
      <c r="I2060" s="15">
        <v>2060</v>
      </c>
      <c r="J2060" s="15"/>
      <c r="K2060" s="16"/>
      <c r="L2060" s="59" t="s">
        <v>573</v>
      </c>
      <c r="M2060">
        <v>1</v>
      </c>
    </row>
    <row r="2061" spans="1:13">
      <c r="A2061" s="17" t="s">
        <v>310</v>
      </c>
      <c r="B2061" s="17" t="s">
        <v>398</v>
      </c>
      <c r="C2061" s="18"/>
      <c r="D2061" s="19">
        <v>1</v>
      </c>
      <c r="E2061" s="58"/>
      <c r="F2061" s="20"/>
      <c r="G2061" s="18"/>
      <c r="H2061" s="25"/>
      <c r="I2061" s="15">
        <v>2061</v>
      </c>
      <c r="J2061" s="15"/>
      <c r="K2061" s="16"/>
      <c r="L2061" s="59" t="s">
        <v>573</v>
      </c>
      <c r="M2061">
        <v>1</v>
      </c>
    </row>
    <row r="2062" spans="1:13">
      <c r="A2062" s="17" t="s">
        <v>310</v>
      </c>
      <c r="B2062" s="17" t="s">
        <v>309</v>
      </c>
      <c r="C2062" s="18"/>
      <c r="D2062" s="19">
        <v>1</v>
      </c>
      <c r="E2062" s="58"/>
      <c r="F2062" s="20"/>
      <c r="G2062" s="18"/>
      <c r="H2062" s="25"/>
      <c r="I2062" s="15">
        <v>2062</v>
      </c>
      <c r="J2062" s="15"/>
      <c r="K2062" s="16"/>
      <c r="L2062" s="59" t="s">
        <v>573</v>
      </c>
      <c r="M2062">
        <v>1</v>
      </c>
    </row>
    <row r="2063" spans="1:13">
      <c r="A2063" s="17" t="s">
        <v>310</v>
      </c>
      <c r="B2063" s="17" t="s">
        <v>363</v>
      </c>
      <c r="C2063" s="18"/>
      <c r="D2063" s="19">
        <v>1</v>
      </c>
      <c r="E2063" s="58"/>
      <c r="F2063" s="20"/>
      <c r="G2063" s="18"/>
      <c r="H2063" s="25"/>
      <c r="I2063" s="15">
        <v>2063</v>
      </c>
      <c r="J2063" s="15"/>
      <c r="K2063" s="16"/>
      <c r="L2063" s="59" t="s">
        <v>573</v>
      </c>
      <c r="M2063">
        <v>1</v>
      </c>
    </row>
    <row r="2064" spans="1:13">
      <c r="A2064" s="17" t="s">
        <v>312</v>
      </c>
      <c r="B2064" s="17" t="s">
        <v>310</v>
      </c>
      <c r="C2064" s="18"/>
      <c r="D2064" s="19">
        <v>1</v>
      </c>
      <c r="E2064" s="58"/>
      <c r="F2064" s="20"/>
      <c r="G2064" s="18"/>
      <c r="H2064" s="25"/>
      <c r="I2064" s="15">
        <v>2064</v>
      </c>
      <c r="J2064" s="15"/>
      <c r="K2064" s="16"/>
      <c r="L2064" s="59" t="s">
        <v>573</v>
      </c>
      <c r="M2064">
        <v>1</v>
      </c>
    </row>
    <row r="2065" spans="1:13">
      <c r="A2065" s="17" t="s">
        <v>363</v>
      </c>
      <c r="B2065" s="17" t="s">
        <v>310</v>
      </c>
      <c r="C2065" s="18"/>
      <c r="D2065" s="19">
        <v>1</v>
      </c>
      <c r="E2065" s="58"/>
      <c r="F2065" s="20"/>
      <c r="G2065" s="18"/>
      <c r="H2065" s="25"/>
      <c r="I2065" s="15">
        <v>2065</v>
      </c>
      <c r="J2065" s="15"/>
      <c r="K2065" s="16"/>
      <c r="L2065" s="59" t="s">
        <v>573</v>
      </c>
      <c r="M2065">
        <v>1</v>
      </c>
    </row>
    <row r="2066" spans="1:13">
      <c r="A2066" s="17" t="s">
        <v>514</v>
      </c>
      <c r="B2066" s="17" t="s">
        <v>310</v>
      </c>
      <c r="C2066" s="18"/>
      <c r="D2066" s="19">
        <v>1</v>
      </c>
      <c r="E2066" s="58"/>
      <c r="F2066" s="20"/>
      <c r="G2066" s="18"/>
      <c r="H2066" s="25"/>
      <c r="I2066" s="15">
        <v>2066</v>
      </c>
      <c r="J2066" s="15"/>
      <c r="K2066" s="16"/>
      <c r="L2066" s="59" t="s">
        <v>573</v>
      </c>
      <c r="M2066">
        <v>1</v>
      </c>
    </row>
    <row r="2067" spans="1:13">
      <c r="A2067" s="17" t="s">
        <v>529</v>
      </c>
      <c r="B2067" s="17" t="s">
        <v>310</v>
      </c>
      <c r="C2067" s="18"/>
      <c r="D2067" s="19">
        <v>1</v>
      </c>
      <c r="E2067" s="58"/>
      <c r="F2067" s="20"/>
      <c r="G2067" s="18"/>
      <c r="H2067" s="25"/>
      <c r="I2067" s="15">
        <v>2067</v>
      </c>
      <c r="J2067" s="15"/>
      <c r="K2067" s="16"/>
      <c r="L2067" s="59" t="s">
        <v>573</v>
      </c>
      <c r="M2067">
        <v>1</v>
      </c>
    </row>
    <row r="2068" spans="1:13">
      <c r="A2068" s="17" t="s">
        <v>381</v>
      </c>
      <c r="B2068" s="17" t="s">
        <v>501</v>
      </c>
      <c r="C2068" s="18"/>
      <c r="D2068" s="19">
        <v>1</v>
      </c>
      <c r="E2068" s="58"/>
      <c r="F2068" s="20"/>
      <c r="G2068" s="18"/>
      <c r="H2068" s="25"/>
      <c r="I2068" s="15">
        <v>2068</v>
      </c>
      <c r="J2068" s="15"/>
      <c r="K2068" s="16"/>
      <c r="L2068" s="59" t="s">
        <v>573</v>
      </c>
      <c r="M2068">
        <v>1</v>
      </c>
    </row>
    <row r="2069" spans="1:13">
      <c r="A2069" s="17" t="s">
        <v>501</v>
      </c>
      <c r="B2069" s="17" t="s">
        <v>529</v>
      </c>
      <c r="C2069" s="18"/>
      <c r="D2069" s="19">
        <v>1</v>
      </c>
      <c r="E2069" s="58"/>
      <c r="F2069" s="20"/>
      <c r="G2069" s="18"/>
      <c r="H2069" s="25"/>
      <c r="I2069" s="15">
        <v>2069</v>
      </c>
      <c r="J2069" s="15"/>
      <c r="K2069" s="16"/>
      <c r="L2069" s="59" t="s">
        <v>573</v>
      </c>
      <c r="M2069">
        <v>1</v>
      </c>
    </row>
    <row r="2070" spans="1:13">
      <c r="A2070" s="17" t="s">
        <v>501</v>
      </c>
      <c r="B2070" s="17" t="s">
        <v>543</v>
      </c>
      <c r="C2070" s="18"/>
      <c r="D2070" s="19">
        <v>1</v>
      </c>
      <c r="E2070" s="58"/>
      <c r="F2070" s="20"/>
      <c r="G2070" s="18"/>
      <c r="H2070" s="25"/>
      <c r="I2070" s="15">
        <v>2070</v>
      </c>
      <c r="J2070" s="15"/>
      <c r="K2070" s="16"/>
      <c r="L2070" s="59" t="s">
        <v>573</v>
      </c>
      <c r="M2070">
        <v>1</v>
      </c>
    </row>
    <row r="2071" spans="1:13">
      <c r="A2071" s="17" t="s">
        <v>501</v>
      </c>
      <c r="B2071" s="17" t="s">
        <v>513</v>
      </c>
      <c r="C2071" s="18"/>
      <c r="D2071" s="19">
        <v>1</v>
      </c>
      <c r="E2071" s="58"/>
      <c r="F2071" s="20"/>
      <c r="G2071" s="18"/>
      <c r="H2071" s="25"/>
      <c r="I2071" s="15">
        <v>2071</v>
      </c>
      <c r="J2071" s="15"/>
      <c r="K2071" s="16"/>
      <c r="L2071" s="59" t="s">
        <v>573</v>
      </c>
      <c r="M2071">
        <v>1</v>
      </c>
    </row>
    <row r="2072" spans="1:13">
      <c r="A2072" s="17" t="s">
        <v>501</v>
      </c>
      <c r="B2072" s="17" t="s">
        <v>497</v>
      </c>
      <c r="C2072" s="18"/>
      <c r="D2072" s="19">
        <v>1</v>
      </c>
      <c r="E2072" s="58"/>
      <c r="F2072" s="20"/>
      <c r="G2072" s="18"/>
      <c r="H2072" s="25"/>
      <c r="I2072" s="15">
        <v>2072</v>
      </c>
      <c r="J2072" s="15"/>
      <c r="K2072" s="16"/>
      <c r="L2072" s="59" t="s">
        <v>573</v>
      </c>
      <c r="M2072">
        <v>1</v>
      </c>
    </row>
    <row r="2073" spans="1:13">
      <c r="A2073" s="17" t="s">
        <v>501</v>
      </c>
      <c r="B2073" s="17" t="s">
        <v>381</v>
      </c>
      <c r="C2073" s="18"/>
      <c r="D2073" s="19">
        <v>1</v>
      </c>
      <c r="E2073" s="58"/>
      <c r="F2073" s="20"/>
      <c r="G2073" s="18"/>
      <c r="H2073" s="25"/>
      <c r="I2073" s="15">
        <v>2073</v>
      </c>
      <c r="J2073" s="15"/>
      <c r="K2073" s="16"/>
      <c r="L2073" s="59" t="s">
        <v>573</v>
      </c>
      <c r="M2073">
        <v>1</v>
      </c>
    </row>
    <row r="2074" spans="1:13">
      <c r="A2074" s="17" t="s">
        <v>501</v>
      </c>
      <c r="B2074" s="17" t="s">
        <v>314</v>
      </c>
      <c r="C2074" s="18"/>
      <c r="D2074" s="19">
        <v>1</v>
      </c>
      <c r="E2074" s="58"/>
      <c r="F2074" s="20"/>
      <c r="G2074" s="18"/>
      <c r="H2074" s="25"/>
      <c r="I2074" s="15">
        <v>2074</v>
      </c>
      <c r="J2074" s="15"/>
      <c r="K2074" s="16"/>
      <c r="L2074" s="59" t="s">
        <v>573</v>
      </c>
      <c r="M2074">
        <v>1</v>
      </c>
    </row>
    <row r="2075" spans="1:13">
      <c r="A2075" s="17" t="s">
        <v>501</v>
      </c>
      <c r="B2075" s="17" t="s">
        <v>509</v>
      </c>
      <c r="C2075" s="18"/>
      <c r="D2075" s="19">
        <v>1</v>
      </c>
      <c r="E2075" s="58"/>
      <c r="F2075" s="20"/>
      <c r="G2075" s="18"/>
      <c r="H2075" s="25"/>
      <c r="I2075" s="15">
        <v>2075</v>
      </c>
      <c r="J2075" s="15"/>
      <c r="K2075" s="16"/>
      <c r="L2075" s="59" t="s">
        <v>573</v>
      </c>
      <c r="M2075">
        <v>1</v>
      </c>
    </row>
    <row r="2076" spans="1:13">
      <c r="A2076" s="17" t="s">
        <v>501</v>
      </c>
      <c r="B2076" s="17" t="s">
        <v>468</v>
      </c>
      <c r="C2076" s="18"/>
      <c r="D2076" s="19">
        <v>1</v>
      </c>
      <c r="E2076" s="58"/>
      <c r="F2076" s="20"/>
      <c r="G2076" s="18"/>
      <c r="H2076" s="25"/>
      <c r="I2076" s="15">
        <v>2076</v>
      </c>
      <c r="J2076" s="15"/>
      <c r="K2076" s="16"/>
      <c r="L2076" s="59" t="s">
        <v>573</v>
      </c>
      <c r="M2076">
        <v>1</v>
      </c>
    </row>
    <row r="2077" spans="1:13">
      <c r="A2077" s="17" t="s">
        <v>529</v>
      </c>
      <c r="B2077" s="17" t="s">
        <v>501</v>
      </c>
      <c r="C2077" s="18"/>
      <c r="D2077" s="19">
        <v>1</v>
      </c>
      <c r="E2077" s="58"/>
      <c r="F2077" s="20"/>
      <c r="G2077" s="18"/>
      <c r="H2077" s="25"/>
      <c r="I2077" s="15">
        <v>2077</v>
      </c>
      <c r="J2077" s="15"/>
      <c r="K2077" s="16"/>
      <c r="L2077" s="59" t="s">
        <v>573</v>
      </c>
      <c r="M2077">
        <v>1</v>
      </c>
    </row>
    <row r="2078" spans="1:13">
      <c r="A2078" s="17" t="s">
        <v>485</v>
      </c>
      <c r="B2078" s="17" t="s">
        <v>531</v>
      </c>
      <c r="C2078" s="18"/>
      <c r="D2078" s="19">
        <v>1</v>
      </c>
      <c r="E2078" s="58"/>
      <c r="F2078" s="20"/>
      <c r="G2078" s="18"/>
      <c r="H2078" s="25"/>
      <c r="I2078" s="15">
        <v>2078</v>
      </c>
      <c r="J2078" s="15"/>
      <c r="K2078" s="16"/>
      <c r="L2078" s="59" t="s">
        <v>573</v>
      </c>
      <c r="M2078">
        <v>1</v>
      </c>
    </row>
    <row r="2079" spans="1:13">
      <c r="A2079" s="17" t="s">
        <v>485</v>
      </c>
      <c r="B2079" s="17" t="s">
        <v>369</v>
      </c>
      <c r="C2079" s="18"/>
      <c r="D2079" s="19">
        <v>1</v>
      </c>
      <c r="E2079" s="58"/>
      <c r="F2079" s="20"/>
      <c r="G2079" s="18"/>
      <c r="H2079" s="25"/>
      <c r="I2079" s="15">
        <v>2079</v>
      </c>
      <c r="J2079" s="15"/>
      <c r="K2079" s="16"/>
      <c r="L2079" s="59" t="s">
        <v>573</v>
      </c>
      <c r="M2079">
        <v>1</v>
      </c>
    </row>
    <row r="2080" spans="1:13">
      <c r="A2080" s="17" t="s">
        <v>529</v>
      </c>
      <c r="B2080" s="17" t="s">
        <v>485</v>
      </c>
      <c r="C2080" s="18"/>
      <c r="D2080" s="19">
        <v>1</v>
      </c>
      <c r="E2080" s="58"/>
      <c r="F2080" s="20"/>
      <c r="G2080" s="18"/>
      <c r="H2080" s="25"/>
      <c r="I2080" s="15">
        <v>2080</v>
      </c>
      <c r="J2080" s="15"/>
      <c r="K2080" s="16"/>
      <c r="L2080" s="59" t="s">
        <v>573</v>
      </c>
      <c r="M2080">
        <v>1</v>
      </c>
    </row>
    <row r="2081" spans="1:13">
      <c r="A2081" s="17" t="s">
        <v>447</v>
      </c>
      <c r="B2081" s="17" t="s">
        <v>512</v>
      </c>
      <c r="C2081" s="18"/>
      <c r="D2081" s="19">
        <v>5.5</v>
      </c>
      <c r="E2081" s="58"/>
      <c r="F2081" s="20"/>
      <c r="G2081" s="18"/>
      <c r="H2081" s="25"/>
      <c r="I2081" s="15">
        <v>2081</v>
      </c>
      <c r="J2081" s="15"/>
      <c r="K2081" s="16"/>
      <c r="L2081" s="59" t="s">
        <v>572</v>
      </c>
      <c r="M2081">
        <v>2</v>
      </c>
    </row>
    <row r="2082" spans="1:13">
      <c r="A2082" s="17" t="s">
        <v>447</v>
      </c>
      <c r="B2082" s="17" t="s">
        <v>282</v>
      </c>
      <c r="C2082" s="18"/>
      <c r="D2082" s="19">
        <v>1</v>
      </c>
      <c r="E2082" s="58"/>
      <c r="F2082" s="20"/>
      <c r="G2082" s="18"/>
      <c r="H2082" s="25"/>
      <c r="I2082" s="15">
        <v>2082</v>
      </c>
      <c r="J2082" s="15"/>
      <c r="K2082" s="16"/>
      <c r="L2082" s="59" t="s">
        <v>573</v>
      </c>
      <c r="M2082">
        <v>1</v>
      </c>
    </row>
    <row r="2083" spans="1:13">
      <c r="A2083" s="17" t="s">
        <v>447</v>
      </c>
      <c r="B2083" s="17" t="s">
        <v>533</v>
      </c>
      <c r="C2083" s="18"/>
      <c r="D2083" s="19">
        <v>1</v>
      </c>
      <c r="E2083" s="58"/>
      <c r="F2083" s="20"/>
      <c r="G2083" s="18"/>
      <c r="H2083" s="25"/>
      <c r="I2083" s="15">
        <v>2083</v>
      </c>
      <c r="J2083" s="15"/>
      <c r="K2083" s="16"/>
      <c r="L2083" s="59" t="s">
        <v>573</v>
      </c>
      <c r="M2083">
        <v>1</v>
      </c>
    </row>
    <row r="2084" spans="1:13">
      <c r="A2084" s="17" t="s">
        <v>512</v>
      </c>
      <c r="B2084" s="17" t="s">
        <v>447</v>
      </c>
      <c r="C2084" s="18"/>
      <c r="D2084" s="19">
        <v>1</v>
      </c>
      <c r="E2084" s="58"/>
      <c r="F2084" s="20"/>
      <c r="G2084" s="18"/>
      <c r="H2084" s="25"/>
      <c r="I2084" s="15">
        <v>2084</v>
      </c>
      <c r="J2084" s="15"/>
      <c r="K2084" s="16"/>
      <c r="L2084" s="59" t="s">
        <v>573</v>
      </c>
      <c r="M2084">
        <v>1</v>
      </c>
    </row>
    <row r="2085" spans="1:13">
      <c r="A2085" s="17" t="s">
        <v>529</v>
      </c>
      <c r="B2085" s="17" t="s">
        <v>447</v>
      </c>
      <c r="C2085" s="18"/>
      <c r="D2085" s="19">
        <v>1</v>
      </c>
      <c r="E2085" s="58"/>
      <c r="F2085" s="20"/>
      <c r="G2085" s="18"/>
      <c r="H2085" s="25"/>
      <c r="I2085" s="15">
        <v>2085</v>
      </c>
      <c r="J2085" s="15"/>
      <c r="K2085" s="16"/>
      <c r="L2085" s="59" t="s">
        <v>573</v>
      </c>
      <c r="M2085">
        <v>1</v>
      </c>
    </row>
    <row r="2086" spans="1:13">
      <c r="A2086" s="17" t="s">
        <v>296</v>
      </c>
      <c r="B2086" s="17" t="s">
        <v>512</v>
      </c>
      <c r="C2086" s="18"/>
      <c r="D2086" s="19">
        <v>10</v>
      </c>
      <c r="E2086" s="58"/>
      <c r="F2086" s="20"/>
      <c r="G2086" s="18"/>
      <c r="H2086" s="25"/>
      <c r="I2086" s="15">
        <v>2086</v>
      </c>
      <c r="J2086" s="15"/>
      <c r="K2086" s="16"/>
      <c r="L2086" s="59" t="s">
        <v>572</v>
      </c>
      <c r="M2086">
        <v>3</v>
      </c>
    </row>
    <row r="2087" spans="1:13">
      <c r="A2087" s="17" t="s">
        <v>492</v>
      </c>
      <c r="B2087" s="17" t="s">
        <v>512</v>
      </c>
      <c r="C2087" s="18"/>
      <c r="D2087" s="19">
        <v>1</v>
      </c>
      <c r="E2087" s="58"/>
      <c r="F2087" s="20"/>
      <c r="G2087" s="18"/>
      <c r="H2087" s="25"/>
      <c r="I2087" s="15">
        <v>2087</v>
      </c>
      <c r="J2087" s="15"/>
      <c r="K2087" s="16"/>
      <c r="L2087" s="59" t="s">
        <v>573</v>
      </c>
      <c r="M2087">
        <v>1</v>
      </c>
    </row>
    <row r="2088" spans="1:13">
      <c r="A2088" s="17" t="s">
        <v>512</v>
      </c>
      <c r="B2088" s="17" t="s">
        <v>492</v>
      </c>
      <c r="C2088" s="18"/>
      <c r="D2088" s="19">
        <v>1</v>
      </c>
      <c r="E2088" s="58"/>
      <c r="F2088" s="20"/>
      <c r="G2088" s="18"/>
      <c r="H2088" s="25"/>
      <c r="I2088" s="15">
        <v>2088</v>
      </c>
      <c r="J2088" s="15"/>
      <c r="K2088" s="16"/>
      <c r="L2088" s="59" t="s">
        <v>573</v>
      </c>
      <c r="M2088">
        <v>1</v>
      </c>
    </row>
    <row r="2089" spans="1:13">
      <c r="A2089" s="17" t="s">
        <v>512</v>
      </c>
      <c r="B2089" s="17" t="s">
        <v>533</v>
      </c>
      <c r="C2089" s="18"/>
      <c r="D2089" s="19">
        <v>1</v>
      </c>
      <c r="E2089" s="58"/>
      <c r="F2089" s="20"/>
      <c r="G2089" s="18"/>
      <c r="H2089" s="25"/>
      <c r="I2089" s="15">
        <v>2089</v>
      </c>
      <c r="J2089" s="15"/>
      <c r="K2089" s="16"/>
      <c r="L2089" s="59" t="s">
        <v>573</v>
      </c>
      <c r="M2089">
        <v>1</v>
      </c>
    </row>
    <row r="2090" spans="1:13">
      <c r="A2090" s="17" t="s">
        <v>512</v>
      </c>
      <c r="B2090" s="17" t="s">
        <v>282</v>
      </c>
      <c r="C2090" s="18"/>
      <c r="D2090" s="19">
        <v>1</v>
      </c>
      <c r="E2090" s="58"/>
      <c r="F2090" s="20"/>
      <c r="G2090" s="18"/>
      <c r="H2090" s="25"/>
      <c r="I2090" s="15">
        <v>2090</v>
      </c>
      <c r="J2090" s="15"/>
      <c r="K2090" s="16"/>
      <c r="L2090" s="59" t="s">
        <v>573</v>
      </c>
      <c r="M2090">
        <v>1</v>
      </c>
    </row>
    <row r="2091" spans="1:13">
      <c r="A2091" s="17" t="s">
        <v>512</v>
      </c>
      <c r="B2091" s="17" t="s">
        <v>314</v>
      </c>
      <c r="C2091" s="18"/>
      <c r="D2091" s="19">
        <v>1</v>
      </c>
      <c r="E2091" s="58"/>
      <c r="F2091" s="20"/>
      <c r="G2091" s="18"/>
      <c r="H2091" s="25"/>
      <c r="I2091" s="15">
        <v>2091</v>
      </c>
      <c r="J2091" s="15"/>
      <c r="K2091" s="16"/>
      <c r="L2091" s="59" t="s">
        <v>573</v>
      </c>
      <c r="M2091">
        <v>1</v>
      </c>
    </row>
    <row r="2092" spans="1:13">
      <c r="A2092" s="17" t="s">
        <v>512</v>
      </c>
      <c r="B2092" s="17" t="s">
        <v>252</v>
      </c>
      <c r="C2092" s="18"/>
      <c r="D2092" s="19">
        <v>1</v>
      </c>
      <c r="E2092" s="58"/>
      <c r="F2092" s="20"/>
      <c r="G2092" s="18"/>
      <c r="H2092" s="25"/>
      <c r="I2092" s="15">
        <v>2092</v>
      </c>
      <c r="J2092" s="15"/>
      <c r="K2092" s="16"/>
      <c r="L2092" s="59" t="s">
        <v>573</v>
      </c>
      <c r="M2092">
        <v>1</v>
      </c>
    </row>
    <row r="2093" spans="1:13">
      <c r="A2093" s="17" t="s">
        <v>398</v>
      </c>
      <c r="B2093" s="17" t="s">
        <v>512</v>
      </c>
      <c r="C2093" s="18"/>
      <c r="D2093" s="19">
        <v>1</v>
      </c>
      <c r="E2093" s="58"/>
      <c r="F2093" s="20"/>
      <c r="G2093" s="18"/>
      <c r="H2093" s="25"/>
      <c r="I2093" s="15">
        <v>2093</v>
      </c>
      <c r="J2093" s="15"/>
      <c r="K2093" s="16"/>
      <c r="L2093" s="59" t="s">
        <v>573</v>
      </c>
      <c r="M2093">
        <v>1</v>
      </c>
    </row>
    <row r="2094" spans="1:13">
      <c r="A2094" s="17" t="s">
        <v>529</v>
      </c>
      <c r="B2094" s="17" t="s">
        <v>512</v>
      </c>
      <c r="C2094" s="18"/>
      <c r="D2094" s="19">
        <v>1</v>
      </c>
      <c r="E2094" s="58"/>
      <c r="F2094" s="20"/>
      <c r="G2094" s="18"/>
      <c r="H2094" s="25"/>
      <c r="I2094" s="15">
        <v>2094</v>
      </c>
      <c r="J2094" s="15"/>
      <c r="K2094" s="16"/>
      <c r="L2094" s="59" t="s">
        <v>573</v>
      </c>
      <c r="M2094">
        <v>1</v>
      </c>
    </row>
    <row r="2095" spans="1:13">
      <c r="A2095" s="17" t="s">
        <v>398</v>
      </c>
      <c r="B2095" s="17" t="s">
        <v>531</v>
      </c>
      <c r="C2095" s="18"/>
      <c r="D2095" s="19">
        <v>1</v>
      </c>
      <c r="E2095" s="58"/>
      <c r="F2095" s="20"/>
      <c r="G2095" s="18"/>
      <c r="H2095" s="25"/>
      <c r="I2095" s="15">
        <v>2095</v>
      </c>
      <c r="J2095" s="15"/>
      <c r="K2095" s="16"/>
      <c r="L2095" s="59" t="s">
        <v>573</v>
      </c>
      <c r="M2095">
        <v>1</v>
      </c>
    </row>
    <row r="2096" spans="1:13">
      <c r="A2096" s="17" t="s">
        <v>398</v>
      </c>
      <c r="B2096" s="17" t="s">
        <v>282</v>
      </c>
      <c r="C2096" s="18"/>
      <c r="D2096" s="19">
        <v>1</v>
      </c>
      <c r="E2096" s="58"/>
      <c r="F2096" s="20"/>
      <c r="G2096" s="18"/>
      <c r="H2096" s="25"/>
      <c r="I2096" s="15">
        <v>2096</v>
      </c>
      <c r="J2096" s="15"/>
      <c r="K2096" s="16"/>
      <c r="L2096" s="59" t="s">
        <v>573</v>
      </c>
      <c r="M2096">
        <v>1</v>
      </c>
    </row>
    <row r="2097" spans="1:13">
      <c r="A2097" s="17" t="s">
        <v>398</v>
      </c>
      <c r="B2097" s="17" t="s">
        <v>549</v>
      </c>
      <c r="C2097" s="18"/>
      <c r="D2097" s="19">
        <v>1</v>
      </c>
      <c r="E2097" s="58"/>
      <c r="F2097" s="20"/>
      <c r="G2097" s="18"/>
      <c r="H2097" s="25"/>
      <c r="I2097" s="15">
        <v>2097</v>
      </c>
      <c r="J2097" s="15"/>
      <c r="K2097" s="16"/>
      <c r="L2097" s="59" t="s">
        <v>573</v>
      </c>
      <c r="M2097">
        <v>1</v>
      </c>
    </row>
    <row r="2098" spans="1:13">
      <c r="A2098" s="17" t="s">
        <v>529</v>
      </c>
      <c r="B2098" s="17" t="s">
        <v>398</v>
      </c>
      <c r="C2098" s="18"/>
      <c r="D2098" s="19">
        <v>1</v>
      </c>
      <c r="E2098" s="58"/>
      <c r="F2098" s="20"/>
      <c r="G2098" s="18"/>
      <c r="H2098" s="25"/>
      <c r="I2098" s="15">
        <v>2098</v>
      </c>
      <c r="J2098" s="15"/>
      <c r="K2098" s="16"/>
      <c r="L2098" s="59" t="s">
        <v>573</v>
      </c>
      <c r="M2098">
        <v>1</v>
      </c>
    </row>
    <row r="2099" spans="1:13">
      <c r="A2099" s="17" t="s">
        <v>530</v>
      </c>
      <c r="B2099" s="17" t="s">
        <v>282</v>
      </c>
      <c r="C2099" s="18"/>
      <c r="D2099" s="19">
        <v>1</v>
      </c>
      <c r="E2099" s="58"/>
      <c r="F2099" s="20"/>
      <c r="G2099" s="18"/>
      <c r="H2099" s="25"/>
      <c r="I2099" s="15">
        <v>2099</v>
      </c>
      <c r="J2099" s="15"/>
      <c r="K2099" s="16"/>
      <c r="L2099" s="59" t="s">
        <v>573</v>
      </c>
      <c r="M2099">
        <v>1</v>
      </c>
    </row>
    <row r="2100" spans="1:13">
      <c r="A2100" s="17" t="s">
        <v>352</v>
      </c>
      <c r="B2100" s="17" t="s">
        <v>282</v>
      </c>
      <c r="C2100" s="18"/>
      <c r="D2100" s="19">
        <v>1</v>
      </c>
      <c r="E2100" s="58"/>
      <c r="F2100" s="20"/>
      <c r="G2100" s="18"/>
      <c r="H2100" s="25"/>
      <c r="I2100" s="15">
        <v>2100</v>
      </c>
      <c r="J2100" s="15"/>
      <c r="K2100" s="16"/>
      <c r="L2100" s="59" t="s">
        <v>573</v>
      </c>
      <c r="M2100">
        <v>1</v>
      </c>
    </row>
    <row r="2101" spans="1:13">
      <c r="A2101" s="17" t="s">
        <v>231</v>
      </c>
      <c r="B2101" s="17" t="s">
        <v>282</v>
      </c>
      <c r="C2101" s="18"/>
      <c r="D2101" s="19">
        <v>1</v>
      </c>
      <c r="E2101" s="58"/>
      <c r="F2101" s="20"/>
      <c r="G2101" s="18"/>
      <c r="H2101" s="25"/>
      <c r="I2101" s="15">
        <v>2101</v>
      </c>
      <c r="J2101" s="15"/>
      <c r="K2101" s="16"/>
      <c r="L2101" s="59" t="s">
        <v>573</v>
      </c>
      <c r="M2101">
        <v>1</v>
      </c>
    </row>
    <row r="2102" spans="1:13">
      <c r="A2102" s="17" t="s">
        <v>282</v>
      </c>
      <c r="B2102" s="17" t="s">
        <v>312</v>
      </c>
      <c r="C2102" s="18"/>
      <c r="D2102" s="19">
        <v>1</v>
      </c>
      <c r="E2102" s="58"/>
      <c r="F2102" s="20"/>
      <c r="G2102" s="18"/>
      <c r="H2102" s="25"/>
      <c r="I2102" s="15">
        <v>2102</v>
      </c>
      <c r="J2102" s="15"/>
      <c r="K2102" s="16"/>
      <c r="L2102" s="59" t="s">
        <v>573</v>
      </c>
      <c r="M2102">
        <v>1</v>
      </c>
    </row>
    <row r="2103" spans="1:13">
      <c r="A2103" s="17" t="s">
        <v>282</v>
      </c>
      <c r="B2103" s="17" t="s">
        <v>256</v>
      </c>
      <c r="C2103" s="18"/>
      <c r="D2103" s="19">
        <v>1</v>
      </c>
      <c r="E2103" s="58"/>
      <c r="F2103" s="20"/>
      <c r="G2103" s="18"/>
      <c r="H2103" s="25"/>
      <c r="I2103" s="15">
        <v>2103</v>
      </c>
      <c r="J2103" s="15"/>
      <c r="K2103" s="16"/>
      <c r="L2103" s="59" t="s">
        <v>573</v>
      </c>
      <c r="M2103">
        <v>1</v>
      </c>
    </row>
    <row r="2104" spans="1:13">
      <c r="A2104" s="17" t="s">
        <v>282</v>
      </c>
      <c r="B2104" s="17" t="s">
        <v>533</v>
      </c>
      <c r="C2104" s="18"/>
      <c r="D2104" s="19">
        <v>1</v>
      </c>
      <c r="E2104" s="58"/>
      <c r="F2104" s="20"/>
      <c r="G2104" s="18"/>
      <c r="H2104" s="25"/>
      <c r="I2104" s="15">
        <v>2104</v>
      </c>
      <c r="J2104" s="15"/>
      <c r="K2104" s="16"/>
      <c r="L2104" s="59" t="s">
        <v>573</v>
      </c>
      <c r="M2104">
        <v>1</v>
      </c>
    </row>
    <row r="2105" spans="1:13">
      <c r="A2105" s="17" t="s">
        <v>282</v>
      </c>
      <c r="B2105" s="17" t="s">
        <v>531</v>
      </c>
      <c r="C2105" s="18"/>
      <c r="D2105" s="19">
        <v>1</v>
      </c>
      <c r="E2105" s="58"/>
      <c r="F2105" s="20"/>
      <c r="G2105" s="18"/>
      <c r="H2105" s="25"/>
      <c r="I2105" s="15">
        <v>2105</v>
      </c>
      <c r="J2105" s="15"/>
      <c r="K2105" s="16"/>
      <c r="L2105" s="59" t="s">
        <v>573</v>
      </c>
      <c r="M2105">
        <v>1</v>
      </c>
    </row>
    <row r="2106" spans="1:13">
      <c r="A2106" s="17" t="s">
        <v>256</v>
      </c>
      <c r="B2106" s="17" t="s">
        <v>282</v>
      </c>
      <c r="C2106" s="18"/>
      <c r="D2106" s="19">
        <v>1</v>
      </c>
      <c r="E2106" s="58"/>
      <c r="F2106" s="20"/>
      <c r="G2106" s="18"/>
      <c r="H2106" s="25"/>
      <c r="I2106" s="15">
        <v>2106</v>
      </c>
      <c r="J2106" s="15"/>
      <c r="K2106" s="16"/>
      <c r="L2106" s="59" t="s">
        <v>573</v>
      </c>
      <c r="M2106">
        <v>1</v>
      </c>
    </row>
    <row r="2107" spans="1:13">
      <c r="A2107" s="17" t="s">
        <v>531</v>
      </c>
      <c r="B2107" s="17" t="s">
        <v>282</v>
      </c>
      <c r="C2107" s="18"/>
      <c r="D2107" s="19">
        <v>1</v>
      </c>
      <c r="E2107" s="58"/>
      <c r="F2107" s="20"/>
      <c r="G2107" s="18"/>
      <c r="H2107" s="25"/>
      <c r="I2107" s="15">
        <v>2107</v>
      </c>
      <c r="J2107" s="15"/>
      <c r="K2107" s="16"/>
      <c r="L2107" s="59" t="s">
        <v>573</v>
      </c>
      <c r="M2107">
        <v>1</v>
      </c>
    </row>
    <row r="2108" spans="1:13">
      <c r="A2108" s="17" t="s">
        <v>532</v>
      </c>
      <c r="B2108" s="17" t="s">
        <v>282</v>
      </c>
      <c r="C2108" s="18"/>
      <c r="D2108" s="19">
        <v>1</v>
      </c>
      <c r="E2108" s="58"/>
      <c r="F2108" s="20"/>
      <c r="G2108" s="18"/>
      <c r="H2108" s="25"/>
      <c r="I2108" s="15">
        <v>2108</v>
      </c>
      <c r="J2108" s="15"/>
      <c r="K2108" s="16"/>
      <c r="L2108" s="59" t="s">
        <v>573</v>
      </c>
      <c r="M2108">
        <v>1</v>
      </c>
    </row>
    <row r="2109" spans="1:13">
      <c r="A2109" s="17" t="s">
        <v>363</v>
      </c>
      <c r="B2109" s="17" t="s">
        <v>282</v>
      </c>
      <c r="C2109" s="18"/>
      <c r="D2109" s="19">
        <v>1</v>
      </c>
      <c r="E2109" s="58"/>
      <c r="F2109" s="20"/>
      <c r="G2109" s="18"/>
      <c r="H2109" s="25"/>
      <c r="I2109" s="15">
        <v>2109</v>
      </c>
      <c r="J2109" s="15"/>
      <c r="K2109" s="16"/>
      <c r="L2109" s="59" t="s">
        <v>573</v>
      </c>
      <c r="M2109">
        <v>1</v>
      </c>
    </row>
    <row r="2110" spans="1:13">
      <c r="A2110" s="17" t="s">
        <v>533</v>
      </c>
      <c r="B2110" s="17" t="s">
        <v>282</v>
      </c>
      <c r="C2110" s="18"/>
      <c r="D2110" s="19">
        <v>1</v>
      </c>
      <c r="E2110" s="58"/>
      <c r="F2110" s="20"/>
      <c r="G2110" s="18"/>
      <c r="H2110" s="25"/>
      <c r="I2110" s="15">
        <v>2110</v>
      </c>
      <c r="J2110" s="15"/>
      <c r="K2110" s="16"/>
      <c r="L2110" s="59" t="s">
        <v>573</v>
      </c>
      <c r="M2110">
        <v>1</v>
      </c>
    </row>
    <row r="2111" spans="1:13">
      <c r="A2111" s="17" t="s">
        <v>514</v>
      </c>
      <c r="B2111" s="17" t="s">
        <v>282</v>
      </c>
      <c r="C2111" s="18"/>
      <c r="D2111" s="19">
        <v>1</v>
      </c>
      <c r="E2111" s="58"/>
      <c r="F2111" s="20"/>
      <c r="G2111" s="18"/>
      <c r="H2111" s="25"/>
      <c r="I2111" s="15">
        <v>2111</v>
      </c>
      <c r="J2111" s="15"/>
      <c r="K2111" s="16"/>
      <c r="L2111" s="59" t="s">
        <v>573</v>
      </c>
      <c r="M2111">
        <v>1</v>
      </c>
    </row>
    <row r="2112" spans="1:13">
      <c r="A2112" s="17" t="s">
        <v>529</v>
      </c>
      <c r="B2112" s="17" t="s">
        <v>282</v>
      </c>
      <c r="C2112" s="18"/>
      <c r="D2112" s="19">
        <v>1</v>
      </c>
      <c r="E2112" s="58"/>
      <c r="F2112" s="20"/>
      <c r="G2112" s="18"/>
      <c r="H2112" s="25"/>
      <c r="I2112" s="15">
        <v>2112</v>
      </c>
      <c r="J2112" s="15"/>
      <c r="K2112" s="16"/>
      <c r="L2112" s="59" t="s">
        <v>573</v>
      </c>
      <c r="M2112">
        <v>1</v>
      </c>
    </row>
    <row r="2113" spans="1:13">
      <c r="A2113" s="17" t="s">
        <v>534</v>
      </c>
      <c r="B2113" s="17" t="s">
        <v>514</v>
      </c>
      <c r="C2113" s="18"/>
      <c r="D2113" s="19">
        <v>1</v>
      </c>
      <c r="E2113" s="58"/>
      <c r="F2113" s="20"/>
      <c r="G2113" s="18"/>
      <c r="H2113" s="25"/>
      <c r="I2113" s="15">
        <v>2113</v>
      </c>
      <c r="J2113" s="15"/>
      <c r="K2113" s="16"/>
      <c r="L2113" s="59" t="s">
        <v>573</v>
      </c>
      <c r="M2113">
        <v>1</v>
      </c>
    </row>
    <row r="2114" spans="1:13">
      <c r="A2114" s="17" t="s">
        <v>534</v>
      </c>
      <c r="B2114" s="17" t="s">
        <v>529</v>
      </c>
      <c r="C2114" s="18"/>
      <c r="D2114" s="19">
        <v>1</v>
      </c>
      <c r="E2114" s="58"/>
      <c r="F2114" s="20"/>
      <c r="G2114" s="18"/>
      <c r="H2114" s="25"/>
      <c r="I2114" s="15">
        <v>2114</v>
      </c>
      <c r="J2114" s="15"/>
      <c r="K2114" s="16"/>
      <c r="L2114" s="59" t="s">
        <v>573</v>
      </c>
      <c r="M2114">
        <v>1</v>
      </c>
    </row>
    <row r="2115" spans="1:13">
      <c r="A2115" s="17" t="s">
        <v>529</v>
      </c>
      <c r="B2115" s="17" t="s">
        <v>534</v>
      </c>
      <c r="C2115" s="18"/>
      <c r="D2115" s="19">
        <v>1</v>
      </c>
      <c r="E2115" s="58"/>
      <c r="F2115" s="20"/>
      <c r="G2115" s="18"/>
      <c r="H2115" s="25"/>
      <c r="I2115" s="15">
        <v>2115</v>
      </c>
      <c r="J2115" s="15"/>
      <c r="K2115" s="16"/>
      <c r="L2115" s="59" t="s">
        <v>573</v>
      </c>
      <c r="M2115">
        <v>1</v>
      </c>
    </row>
    <row r="2116" spans="1:13">
      <c r="A2116" s="17" t="s">
        <v>529</v>
      </c>
      <c r="B2116" s="17" t="s">
        <v>514</v>
      </c>
      <c r="C2116" s="18"/>
      <c r="D2116" s="19">
        <v>5.5</v>
      </c>
      <c r="E2116" s="58"/>
      <c r="F2116" s="20"/>
      <c r="G2116" s="18"/>
      <c r="H2116" s="25"/>
      <c r="I2116" s="15">
        <v>2116</v>
      </c>
      <c r="J2116" s="15"/>
      <c r="K2116" s="16"/>
      <c r="L2116" s="59" t="s">
        <v>572</v>
      </c>
      <c r="M2116">
        <v>2</v>
      </c>
    </row>
    <row r="2117" spans="1:13">
      <c r="A2117" s="17" t="s">
        <v>296</v>
      </c>
      <c r="B2117" s="17" t="s">
        <v>529</v>
      </c>
      <c r="C2117" s="18"/>
      <c r="D2117" s="19">
        <v>1</v>
      </c>
      <c r="E2117" s="58"/>
      <c r="F2117" s="20"/>
      <c r="G2117" s="18"/>
      <c r="H2117" s="25"/>
      <c r="I2117" s="15">
        <v>2117</v>
      </c>
      <c r="J2117" s="15"/>
      <c r="K2117" s="16"/>
      <c r="L2117" s="59" t="s">
        <v>573</v>
      </c>
      <c r="M2117">
        <v>1</v>
      </c>
    </row>
    <row r="2118" spans="1:13">
      <c r="A2118" s="17" t="s">
        <v>231</v>
      </c>
      <c r="B2118" s="17" t="s">
        <v>529</v>
      </c>
      <c r="C2118" s="18"/>
      <c r="D2118" s="19">
        <v>1</v>
      </c>
      <c r="E2118" s="58"/>
      <c r="F2118" s="20"/>
      <c r="G2118" s="18"/>
      <c r="H2118" s="25"/>
      <c r="I2118" s="15">
        <v>2118</v>
      </c>
      <c r="J2118" s="15"/>
      <c r="K2118" s="16"/>
      <c r="L2118" s="59" t="s">
        <v>573</v>
      </c>
      <c r="M2118">
        <v>1</v>
      </c>
    </row>
    <row r="2119" spans="1:13">
      <c r="A2119" s="17" t="s">
        <v>363</v>
      </c>
      <c r="B2119" s="17" t="s">
        <v>529</v>
      </c>
      <c r="C2119" s="18"/>
      <c r="D2119" s="19">
        <v>1</v>
      </c>
      <c r="E2119" s="58"/>
      <c r="F2119" s="20"/>
      <c r="G2119" s="18"/>
      <c r="H2119" s="25"/>
      <c r="I2119" s="15">
        <v>2119</v>
      </c>
      <c r="J2119" s="15"/>
      <c r="K2119" s="16"/>
      <c r="L2119" s="59" t="s">
        <v>573</v>
      </c>
      <c r="M2119">
        <v>1</v>
      </c>
    </row>
    <row r="2120" spans="1:13">
      <c r="A2120" s="17" t="s">
        <v>381</v>
      </c>
      <c r="B2120" s="17" t="s">
        <v>529</v>
      </c>
      <c r="C2120" s="18"/>
      <c r="D2120" s="19">
        <v>1</v>
      </c>
      <c r="E2120" s="58"/>
      <c r="F2120" s="20"/>
      <c r="G2120" s="18"/>
      <c r="H2120" s="25"/>
      <c r="I2120" s="15">
        <v>2120</v>
      </c>
      <c r="J2120" s="15"/>
      <c r="K2120" s="16"/>
      <c r="L2120" s="59" t="s">
        <v>573</v>
      </c>
      <c r="M2120">
        <v>1</v>
      </c>
    </row>
    <row r="2121" spans="1:13">
      <c r="A2121" s="17" t="s">
        <v>529</v>
      </c>
      <c r="B2121" s="17" t="s">
        <v>531</v>
      </c>
      <c r="C2121" s="18"/>
      <c r="D2121" s="19">
        <v>1</v>
      </c>
      <c r="E2121" s="58"/>
      <c r="F2121" s="20"/>
      <c r="G2121" s="18"/>
      <c r="H2121" s="25"/>
      <c r="I2121" s="15">
        <v>2121</v>
      </c>
      <c r="J2121" s="15"/>
      <c r="K2121" s="16"/>
      <c r="L2121" s="59" t="s">
        <v>573</v>
      </c>
      <c r="M2121">
        <v>1</v>
      </c>
    </row>
    <row r="2122" spans="1:13">
      <c r="A2122" s="17" t="s">
        <v>529</v>
      </c>
      <c r="B2122" s="17" t="s">
        <v>497</v>
      </c>
      <c r="C2122" s="18"/>
      <c r="D2122" s="19">
        <v>1</v>
      </c>
      <c r="E2122" s="58"/>
      <c r="F2122" s="20"/>
      <c r="G2122" s="18"/>
      <c r="H2122" s="25"/>
      <c r="I2122" s="15">
        <v>2122</v>
      </c>
      <c r="J2122" s="15"/>
      <c r="K2122" s="16"/>
      <c r="L2122" s="59" t="s">
        <v>573</v>
      </c>
      <c r="M2122">
        <v>1</v>
      </c>
    </row>
    <row r="2123" spans="1:13">
      <c r="A2123" s="17" t="s">
        <v>529</v>
      </c>
      <c r="B2123" s="17" t="s">
        <v>513</v>
      </c>
      <c r="C2123" s="18"/>
      <c r="D2123" s="19">
        <v>1</v>
      </c>
      <c r="E2123" s="58"/>
      <c r="F2123" s="20"/>
      <c r="G2123" s="18"/>
      <c r="H2123" s="25"/>
      <c r="I2123" s="15">
        <v>2123</v>
      </c>
      <c r="J2123" s="15"/>
      <c r="K2123" s="16"/>
      <c r="L2123" s="59" t="s">
        <v>573</v>
      </c>
      <c r="M2123">
        <v>1</v>
      </c>
    </row>
    <row r="2124" spans="1:13">
      <c r="A2124" s="17" t="s">
        <v>529</v>
      </c>
      <c r="B2124" s="17" t="s">
        <v>252</v>
      </c>
      <c r="C2124" s="18"/>
      <c r="D2124" s="19">
        <v>1</v>
      </c>
      <c r="E2124" s="58"/>
      <c r="F2124" s="20"/>
      <c r="G2124" s="18"/>
      <c r="H2124" s="25"/>
      <c r="I2124" s="15">
        <v>2124</v>
      </c>
      <c r="J2124" s="15"/>
      <c r="K2124" s="16"/>
      <c r="L2124" s="59" t="s">
        <v>573</v>
      </c>
      <c r="M2124">
        <v>1</v>
      </c>
    </row>
    <row r="2125" spans="1:13">
      <c r="A2125" s="17" t="s">
        <v>529</v>
      </c>
      <c r="B2125" s="17" t="s">
        <v>312</v>
      </c>
      <c r="C2125" s="18"/>
      <c r="D2125" s="19">
        <v>1</v>
      </c>
      <c r="E2125" s="58"/>
      <c r="F2125" s="20"/>
      <c r="G2125" s="18"/>
      <c r="H2125" s="25"/>
      <c r="I2125" s="15">
        <v>2125</v>
      </c>
      <c r="J2125" s="15"/>
      <c r="K2125" s="16"/>
      <c r="L2125" s="59" t="s">
        <v>573</v>
      </c>
      <c r="M2125">
        <v>1</v>
      </c>
    </row>
    <row r="2126" spans="1:13">
      <c r="A2126" s="17" t="s">
        <v>529</v>
      </c>
      <c r="B2126" s="17" t="s">
        <v>533</v>
      </c>
      <c r="C2126" s="18"/>
      <c r="D2126" s="19">
        <v>1</v>
      </c>
      <c r="E2126" s="58"/>
      <c r="F2126" s="20"/>
      <c r="G2126" s="18"/>
      <c r="H2126" s="25"/>
      <c r="I2126" s="15">
        <v>2126</v>
      </c>
      <c r="J2126" s="15"/>
      <c r="K2126" s="16"/>
      <c r="L2126" s="59" t="s">
        <v>573</v>
      </c>
      <c r="M2126">
        <v>1</v>
      </c>
    </row>
    <row r="2127" spans="1:13">
      <c r="A2127" s="17" t="s">
        <v>529</v>
      </c>
      <c r="B2127" s="17" t="s">
        <v>381</v>
      </c>
      <c r="C2127" s="18"/>
      <c r="D2127" s="19">
        <v>1</v>
      </c>
      <c r="E2127" s="58"/>
      <c r="F2127" s="20"/>
      <c r="G2127" s="18"/>
      <c r="H2127" s="25"/>
      <c r="I2127" s="15">
        <v>2127</v>
      </c>
      <c r="J2127" s="15"/>
      <c r="K2127" s="16"/>
      <c r="L2127" s="59" t="s">
        <v>573</v>
      </c>
      <c r="M2127">
        <v>1</v>
      </c>
    </row>
    <row r="2128" spans="1:13">
      <c r="A2128" s="17" t="s">
        <v>527</v>
      </c>
      <c r="B2128" s="17" t="s">
        <v>546</v>
      </c>
      <c r="C2128" s="18"/>
      <c r="D2128" s="19">
        <v>5.5</v>
      </c>
      <c r="E2128" s="58"/>
      <c r="F2128" s="20"/>
      <c r="G2128" s="18"/>
      <c r="H2128" s="25"/>
      <c r="I2128" s="15">
        <v>2128</v>
      </c>
      <c r="J2128" s="15"/>
      <c r="K2128" s="16"/>
      <c r="L2128" s="59" t="s">
        <v>572</v>
      </c>
      <c r="M2128">
        <v>2</v>
      </c>
    </row>
    <row r="2129" spans="1:13">
      <c r="A2129" s="17" t="s">
        <v>216</v>
      </c>
      <c r="B2129" s="17" t="s">
        <v>527</v>
      </c>
      <c r="C2129" s="18"/>
      <c r="D2129" s="19">
        <v>1</v>
      </c>
      <c r="E2129" s="58"/>
      <c r="F2129" s="20"/>
      <c r="G2129" s="18"/>
      <c r="H2129" s="25"/>
      <c r="I2129" s="15">
        <v>2129</v>
      </c>
      <c r="J2129" s="15"/>
      <c r="K2129" s="16"/>
      <c r="L2129" s="59" t="s">
        <v>573</v>
      </c>
      <c r="M2129">
        <v>1</v>
      </c>
    </row>
    <row r="2130" spans="1:13">
      <c r="A2130" s="17" t="s">
        <v>346</v>
      </c>
      <c r="B2130" s="17" t="s">
        <v>527</v>
      </c>
      <c r="C2130" s="18"/>
      <c r="D2130" s="19">
        <v>1</v>
      </c>
      <c r="E2130" s="58"/>
      <c r="F2130" s="20"/>
      <c r="G2130" s="18"/>
      <c r="H2130" s="25"/>
      <c r="I2130" s="15">
        <v>2130</v>
      </c>
      <c r="J2130" s="15"/>
      <c r="K2130" s="16"/>
      <c r="L2130" s="59" t="s">
        <v>573</v>
      </c>
      <c r="M2130">
        <v>1</v>
      </c>
    </row>
    <row r="2131" spans="1:13">
      <c r="A2131" s="17" t="s">
        <v>404</v>
      </c>
      <c r="B2131" s="17" t="s">
        <v>527</v>
      </c>
      <c r="C2131" s="18"/>
      <c r="D2131" s="19">
        <v>1</v>
      </c>
      <c r="E2131" s="58"/>
      <c r="F2131" s="20"/>
      <c r="G2131" s="18"/>
      <c r="H2131" s="25"/>
      <c r="I2131" s="15">
        <v>2131</v>
      </c>
      <c r="J2131" s="15"/>
      <c r="K2131" s="16"/>
      <c r="L2131" s="59" t="s">
        <v>573</v>
      </c>
      <c r="M2131">
        <v>1</v>
      </c>
    </row>
    <row r="2132" spans="1:13">
      <c r="A2132" s="17" t="s">
        <v>527</v>
      </c>
      <c r="B2132" s="17" t="s">
        <v>403</v>
      </c>
      <c r="C2132" s="18"/>
      <c r="D2132" s="19">
        <v>1</v>
      </c>
      <c r="E2132" s="58"/>
      <c r="F2132" s="20"/>
      <c r="G2132" s="18"/>
      <c r="H2132" s="25"/>
      <c r="I2132" s="15">
        <v>2132</v>
      </c>
      <c r="J2132" s="15"/>
      <c r="K2132" s="16"/>
      <c r="L2132" s="59" t="s">
        <v>573</v>
      </c>
      <c r="M2132">
        <v>1</v>
      </c>
    </row>
    <row r="2133" spans="1:13">
      <c r="A2133" s="17" t="s">
        <v>527</v>
      </c>
      <c r="B2133" s="17" t="s">
        <v>535</v>
      </c>
      <c r="C2133" s="18"/>
      <c r="D2133" s="19">
        <v>1</v>
      </c>
      <c r="E2133" s="58"/>
      <c r="F2133" s="20"/>
      <c r="G2133" s="18"/>
      <c r="H2133" s="25"/>
      <c r="I2133" s="15">
        <v>2133</v>
      </c>
      <c r="J2133" s="15"/>
      <c r="K2133" s="16"/>
      <c r="L2133" s="59" t="s">
        <v>573</v>
      </c>
      <c r="M2133">
        <v>1</v>
      </c>
    </row>
    <row r="2134" spans="1:13">
      <c r="A2134" s="17" t="s">
        <v>527</v>
      </c>
      <c r="B2134" s="17" t="s">
        <v>346</v>
      </c>
      <c r="C2134" s="18"/>
      <c r="D2134" s="19">
        <v>1</v>
      </c>
      <c r="E2134" s="58"/>
      <c r="F2134" s="20"/>
      <c r="G2134" s="18"/>
      <c r="H2134" s="25"/>
      <c r="I2134" s="15">
        <v>2134</v>
      </c>
      <c r="J2134" s="15"/>
      <c r="K2134" s="16"/>
      <c r="L2134" s="59" t="s">
        <v>573</v>
      </c>
      <c r="M2134">
        <v>1</v>
      </c>
    </row>
    <row r="2135" spans="1:13">
      <c r="A2135" s="17" t="s">
        <v>527</v>
      </c>
      <c r="B2135" s="17" t="s">
        <v>549</v>
      </c>
      <c r="C2135" s="18"/>
      <c r="D2135" s="19">
        <v>1</v>
      </c>
      <c r="E2135" s="58"/>
      <c r="F2135" s="20"/>
      <c r="G2135" s="18"/>
      <c r="H2135" s="25"/>
      <c r="I2135" s="15">
        <v>2135</v>
      </c>
      <c r="J2135" s="15"/>
      <c r="K2135" s="16"/>
      <c r="L2135" s="59" t="s">
        <v>573</v>
      </c>
      <c r="M2135">
        <v>1</v>
      </c>
    </row>
    <row r="2136" spans="1:13">
      <c r="A2136" s="17" t="s">
        <v>527</v>
      </c>
      <c r="B2136" s="17" t="s">
        <v>327</v>
      </c>
      <c r="C2136" s="18"/>
      <c r="D2136" s="19">
        <v>1</v>
      </c>
      <c r="E2136" s="58"/>
      <c r="F2136" s="20"/>
      <c r="G2136" s="18"/>
      <c r="H2136" s="25"/>
      <c r="I2136" s="15">
        <v>2136</v>
      </c>
      <c r="J2136" s="15"/>
      <c r="K2136" s="16"/>
      <c r="L2136" s="59" t="s">
        <v>573</v>
      </c>
      <c r="M2136">
        <v>1</v>
      </c>
    </row>
    <row r="2137" spans="1:13">
      <c r="A2137" s="17" t="s">
        <v>527</v>
      </c>
      <c r="B2137" s="17" t="s">
        <v>216</v>
      </c>
      <c r="C2137" s="18"/>
      <c r="D2137" s="19">
        <v>1</v>
      </c>
      <c r="E2137" s="58"/>
      <c r="F2137" s="20"/>
      <c r="G2137" s="18"/>
      <c r="H2137" s="25"/>
      <c r="I2137" s="15">
        <v>2137</v>
      </c>
      <c r="J2137" s="15"/>
      <c r="K2137" s="16"/>
      <c r="L2137" s="59" t="s">
        <v>573</v>
      </c>
      <c r="M2137">
        <v>1</v>
      </c>
    </row>
    <row r="2138" spans="1:13">
      <c r="A2138" s="17" t="s">
        <v>494</v>
      </c>
      <c r="B2138" s="17" t="s">
        <v>527</v>
      </c>
      <c r="C2138" s="18"/>
      <c r="D2138" s="19">
        <v>1</v>
      </c>
      <c r="E2138" s="58"/>
      <c r="F2138" s="20"/>
      <c r="G2138" s="18"/>
      <c r="H2138" s="25"/>
      <c r="I2138" s="15">
        <v>2138</v>
      </c>
      <c r="J2138" s="15"/>
      <c r="K2138" s="16"/>
      <c r="L2138" s="59" t="s">
        <v>573</v>
      </c>
      <c r="M2138">
        <v>1</v>
      </c>
    </row>
    <row r="2139" spans="1:13">
      <c r="A2139" s="17" t="s">
        <v>535</v>
      </c>
      <c r="B2139" s="17" t="s">
        <v>527</v>
      </c>
      <c r="C2139" s="18"/>
      <c r="D2139" s="19">
        <v>1</v>
      </c>
      <c r="E2139" s="58"/>
      <c r="F2139" s="20"/>
      <c r="G2139" s="18"/>
      <c r="H2139" s="25"/>
      <c r="I2139" s="15">
        <v>2139</v>
      </c>
      <c r="J2139" s="15"/>
      <c r="K2139" s="16"/>
      <c r="L2139" s="59" t="s">
        <v>573</v>
      </c>
      <c r="M2139">
        <v>1</v>
      </c>
    </row>
    <row r="2140" spans="1:13">
      <c r="A2140" s="17" t="s">
        <v>466</v>
      </c>
      <c r="B2140" s="17" t="s">
        <v>408</v>
      </c>
      <c r="C2140" s="18"/>
      <c r="D2140" s="19">
        <v>1</v>
      </c>
      <c r="E2140" s="58"/>
      <c r="F2140" s="20"/>
      <c r="G2140" s="18"/>
      <c r="H2140" s="25"/>
      <c r="I2140" s="15">
        <v>2140</v>
      </c>
      <c r="J2140" s="15"/>
      <c r="K2140" s="16"/>
      <c r="L2140" s="59" t="s">
        <v>573</v>
      </c>
      <c r="M2140">
        <v>1</v>
      </c>
    </row>
    <row r="2141" spans="1:13">
      <c r="A2141" s="17" t="s">
        <v>466</v>
      </c>
      <c r="B2141" s="17" t="s">
        <v>452</v>
      </c>
      <c r="C2141" s="18"/>
      <c r="D2141" s="19">
        <v>1</v>
      </c>
      <c r="E2141" s="58"/>
      <c r="F2141" s="20"/>
      <c r="G2141" s="18"/>
      <c r="H2141" s="25"/>
      <c r="I2141" s="15">
        <v>2141</v>
      </c>
      <c r="J2141" s="15"/>
      <c r="K2141" s="16"/>
      <c r="L2141" s="59" t="s">
        <v>573</v>
      </c>
      <c r="M2141">
        <v>1</v>
      </c>
    </row>
    <row r="2142" spans="1:13">
      <c r="A2142" s="17" t="s">
        <v>466</v>
      </c>
      <c r="B2142" s="17" t="s">
        <v>327</v>
      </c>
      <c r="C2142" s="18"/>
      <c r="D2142" s="19">
        <v>1</v>
      </c>
      <c r="E2142" s="58"/>
      <c r="F2142" s="20"/>
      <c r="G2142" s="18"/>
      <c r="H2142" s="25"/>
      <c r="I2142" s="15">
        <v>2142</v>
      </c>
      <c r="J2142" s="15"/>
      <c r="K2142" s="16"/>
      <c r="L2142" s="59" t="s">
        <v>573</v>
      </c>
      <c r="M2142">
        <v>1</v>
      </c>
    </row>
    <row r="2143" spans="1:13">
      <c r="A2143" s="17" t="s">
        <v>535</v>
      </c>
      <c r="B2143" s="17" t="s">
        <v>466</v>
      </c>
      <c r="C2143" s="18"/>
      <c r="D2143" s="19">
        <v>1</v>
      </c>
      <c r="E2143" s="58"/>
      <c r="F2143" s="20"/>
      <c r="G2143" s="18"/>
      <c r="H2143" s="25"/>
      <c r="I2143" s="15">
        <v>2143</v>
      </c>
      <c r="J2143" s="15"/>
      <c r="K2143" s="16"/>
      <c r="L2143" s="59" t="s">
        <v>573</v>
      </c>
      <c r="M2143">
        <v>1</v>
      </c>
    </row>
    <row r="2144" spans="1:13">
      <c r="A2144" s="17" t="s">
        <v>216</v>
      </c>
      <c r="B2144" s="17" t="s">
        <v>452</v>
      </c>
      <c r="C2144" s="18"/>
      <c r="D2144" s="19">
        <v>1</v>
      </c>
      <c r="E2144" s="58"/>
      <c r="F2144" s="20"/>
      <c r="G2144" s="18"/>
      <c r="H2144" s="25"/>
      <c r="I2144" s="15">
        <v>2144</v>
      </c>
      <c r="J2144" s="15"/>
      <c r="K2144" s="16"/>
      <c r="L2144" s="59" t="s">
        <v>573</v>
      </c>
      <c r="M2144">
        <v>1</v>
      </c>
    </row>
    <row r="2145" spans="1:13">
      <c r="A2145" s="17" t="s">
        <v>390</v>
      </c>
      <c r="B2145" s="17" t="s">
        <v>452</v>
      </c>
      <c r="C2145" s="18"/>
      <c r="D2145" s="19">
        <v>1</v>
      </c>
      <c r="E2145" s="58"/>
      <c r="F2145" s="20"/>
      <c r="G2145" s="18"/>
      <c r="H2145" s="25"/>
      <c r="I2145" s="15">
        <v>2145</v>
      </c>
      <c r="J2145" s="15"/>
      <c r="K2145" s="16"/>
      <c r="L2145" s="59" t="s">
        <v>573</v>
      </c>
      <c r="M2145">
        <v>1</v>
      </c>
    </row>
    <row r="2146" spans="1:13">
      <c r="A2146" s="17" t="s">
        <v>441</v>
      </c>
      <c r="B2146" s="17" t="s">
        <v>452</v>
      </c>
      <c r="C2146" s="18"/>
      <c r="D2146" s="19">
        <v>1</v>
      </c>
      <c r="E2146" s="58"/>
      <c r="F2146" s="20"/>
      <c r="G2146" s="18"/>
      <c r="H2146" s="25"/>
      <c r="I2146" s="15">
        <v>2146</v>
      </c>
      <c r="J2146" s="15"/>
      <c r="K2146" s="16"/>
      <c r="L2146" s="59" t="s">
        <v>573</v>
      </c>
      <c r="M2146">
        <v>1</v>
      </c>
    </row>
    <row r="2147" spans="1:13">
      <c r="A2147" s="17" t="s">
        <v>452</v>
      </c>
      <c r="B2147" s="17" t="s">
        <v>408</v>
      </c>
      <c r="C2147" s="18"/>
      <c r="D2147" s="19">
        <v>1</v>
      </c>
      <c r="E2147" s="58"/>
      <c r="F2147" s="20"/>
      <c r="G2147" s="18"/>
      <c r="H2147" s="25"/>
      <c r="I2147" s="15">
        <v>2147</v>
      </c>
      <c r="J2147" s="15"/>
      <c r="K2147" s="16"/>
      <c r="L2147" s="59" t="s">
        <v>573</v>
      </c>
      <c r="M2147">
        <v>1</v>
      </c>
    </row>
    <row r="2148" spans="1:13">
      <c r="A2148" s="17" t="s">
        <v>452</v>
      </c>
      <c r="B2148" s="17" t="s">
        <v>216</v>
      </c>
      <c r="C2148" s="18"/>
      <c r="D2148" s="19">
        <v>1</v>
      </c>
      <c r="E2148" s="58"/>
      <c r="F2148" s="20"/>
      <c r="G2148" s="18"/>
      <c r="H2148" s="25"/>
      <c r="I2148" s="15">
        <v>2148</v>
      </c>
      <c r="J2148" s="15"/>
      <c r="K2148" s="16"/>
      <c r="L2148" s="59" t="s">
        <v>573</v>
      </c>
      <c r="M2148">
        <v>1</v>
      </c>
    </row>
    <row r="2149" spans="1:13">
      <c r="A2149" s="17" t="s">
        <v>452</v>
      </c>
      <c r="B2149" s="17" t="s">
        <v>535</v>
      </c>
      <c r="C2149" s="18"/>
      <c r="D2149" s="19">
        <v>1</v>
      </c>
      <c r="E2149" s="58"/>
      <c r="F2149" s="20"/>
      <c r="G2149" s="18"/>
      <c r="H2149" s="25"/>
      <c r="I2149" s="15">
        <v>2149</v>
      </c>
      <c r="J2149" s="15"/>
      <c r="K2149" s="16"/>
      <c r="L2149" s="59" t="s">
        <v>573</v>
      </c>
      <c r="M2149">
        <v>1</v>
      </c>
    </row>
    <row r="2150" spans="1:13">
      <c r="A2150" s="17" t="s">
        <v>452</v>
      </c>
      <c r="B2150" s="17" t="s">
        <v>494</v>
      </c>
      <c r="C2150" s="18"/>
      <c r="D2150" s="19">
        <v>1</v>
      </c>
      <c r="E2150" s="58"/>
      <c r="F2150" s="20"/>
      <c r="G2150" s="18"/>
      <c r="H2150" s="25"/>
      <c r="I2150" s="15">
        <v>2150</v>
      </c>
      <c r="J2150" s="15"/>
      <c r="K2150" s="16"/>
      <c r="L2150" s="59" t="s">
        <v>573</v>
      </c>
      <c r="M2150">
        <v>1</v>
      </c>
    </row>
    <row r="2151" spans="1:13">
      <c r="A2151" s="17" t="s">
        <v>452</v>
      </c>
      <c r="B2151" s="17" t="s">
        <v>556</v>
      </c>
      <c r="C2151" s="18"/>
      <c r="D2151" s="19">
        <v>1</v>
      </c>
      <c r="E2151" s="58"/>
      <c r="F2151" s="20"/>
      <c r="G2151" s="18"/>
      <c r="H2151" s="25"/>
      <c r="I2151" s="15">
        <v>2151</v>
      </c>
      <c r="J2151" s="15"/>
      <c r="K2151" s="16"/>
      <c r="L2151" s="59" t="s">
        <v>573</v>
      </c>
      <c r="M2151">
        <v>1</v>
      </c>
    </row>
    <row r="2152" spans="1:13">
      <c r="A2152" s="17" t="s">
        <v>452</v>
      </c>
      <c r="B2152" s="17" t="s">
        <v>346</v>
      </c>
      <c r="C2152" s="18"/>
      <c r="D2152" s="19">
        <v>1</v>
      </c>
      <c r="E2152" s="58"/>
      <c r="F2152" s="20"/>
      <c r="G2152" s="18"/>
      <c r="H2152" s="25"/>
      <c r="I2152" s="15">
        <v>2152</v>
      </c>
      <c r="J2152" s="15"/>
      <c r="K2152" s="16"/>
      <c r="L2152" s="59" t="s">
        <v>573</v>
      </c>
      <c r="M2152">
        <v>1</v>
      </c>
    </row>
    <row r="2153" spans="1:13">
      <c r="A2153" s="17" t="s">
        <v>452</v>
      </c>
      <c r="B2153" s="17" t="s">
        <v>441</v>
      </c>
      <c r="C2153" s="18"/>
      <c r="D2153" s="19">
        <v>1</v>
      </c>
      <c r="E2153" s="58"/>
      <c r="F2153" s="20"/>
      <c r="G2153" s="18"/>
      <c r="H2153" s="25"/>
      <c r="I2153" s="15">
        <v>2153</v>
      </c>
      <c r="J2153" s="15"/>
      <c r="K2153" s="16"/>
      <c r="L2153" s="59" t="s">
        <v>573</v>
      </c>
      <c r="M2153">
        <v>1</v>
      </c>
    </row>
    <row r="2154" spans="1:13">
      <c r="A2154" s="17" t="s">
        <v>535</v>
      </c>
      <c r="B2154" s="17" t="s">
        <v>452</v>
      </c>
      <c r="C2154" s="18"/>
      <c r="D2154" s="19">
        <v>1</v>
      </c>
      <c r="E2154" s="58"/>
      <c r="F2154" s="20"/>
      <c r="G2154" s="18"/>
      <c r="H2154" s="25"/>
      <c r="I2154" s="15">
        <v>2154</v>
      </c>
      <c r="J2154" s="15"/>
      <c r="K2154" s="16"/>
      <c r="L2154" s="59" t="s">
        <v>573</v>
      </c>
      <c r="M2154">
        <v>1</v>
      </c>
    </row>
    <row r="2155" spans="1:13">
      <c r="A2155" s="17" t="s">
        <v>216</v>
      </c>
      <c r="B2155" s="17" t="s">
        <v>535</v>
      </c>
      <c r="C2155" s="18"/>
      <c r="D2155" s="19">
        <v>10</v>
      </c>
      <c r="E2155" s="58"/>
      <c r="F2155" s="20"/>
      <c r="G2155" s="18"/>
      <c r="H2155" s="25"/>
      <c r="I2155" s="15">
        <v>2155</v>
      </c>
      <c r="J2155" s="15"/>
      <c r="K2155" s="16"/>
      <c r="L2155" s="59" t="s">
        <v>572</v>
      </c>
      <c r="M2155">
        <v>3</v>
      </c>
    </row>
    <row r="2156" spans="1:13">
      <c r="A2156" s="17" t="s">
        <v>216</v>
      </c>
      <c r="B2156" s="17" t="s">
        <v>536</v>
      </c>
      <c r="C2156" s="18"/>
      <c r="D2156" s="19">
        <v>1</v>
      </c>
      <c r="E2156" s="58"/>
      <c r="F2156" s="20"/>
      <c r="G2156" s="18"/>
      <c r="H2156" s="25"/>
      <c r="I2156" s="15">
        <v>2156</v>
      </c>
      <c r="J2156" s="15"/>
      <c r="K2156" s="16"/>
      <c r="L2156" s="59" t="s">
        <v>573</v>
      </c>
      <c r="M2156">
        <v>1</v>
      </c>
    </row>
    <row r="2157" spans="1:13">
      <c r="A2157" s="17" t="s">
        <v>346</v>
      </c>
      <c r="B2157" s="17" t="s">
        <v>216</v>
      </c>
      <c r="C2157" s="18"/>
      <c r="D2157" s="19">
        <v>1</v>
      </c>
      <c r="E2157" s="58"/>
      <c r="F2157" s="20"/>
      <c r="G2157" s="18"/>
      <c r="H2157" s="25"/>
      <c r="I2157" s="15">
        <v>2157</v>
      </c>
      <c r="J2157" s="15"/>
      <c r="K2157" s="16"/>
      <c r="L2157" s="59" t="s">
        <v>573</v>
      </c>
      <c r="M2157">
        <v>1</v>
      </c>
    </row>
    <row r="2158" spans="1:13">
      <c r="A2158" s="17" t="s">
        <v>441</v>
      </c>
      <c r="B2158" s="17" t="s">
        <v>216</v>
      </c>
      <c r="C2158" s="18"/>
      <c r="D2158" s="19">
        <v>1</v>
      </c>
      <c r="E2158" s="58"/>
      <c r="F2158" s="20"/>
      <c r="G2158" s="18"/>
      <c r="H2158" s="25"/>
      <c r="I2158" s="15">
        <v>2158</v>
      </c>
      <c r="J2158" s="15"/>
      <c r="K2158" s="16"/>
      <c r="L2158" s="59" t="s">
        <v>573</v>
      </c>
      <c r="M2158">
        <v>1</v>
      </c>
    </row>
    <row r="2159" spans="1:13">
      <c r="A2159" s="17" t="s">
        <v>536</v>
      </c>
      <c r="B2159" s="17" t="s">
        <v>216</v>
      </c>
      <c r="C2159" s="18"/>
      <c r="D2159" s="19">
        <v>1</v>
      </c>
      <c r="E2159" s="58"/>
      <c r="F2159" s="20"/>
      <c r="G2159" s="18"/>
      <c r="H2159" s="25"/>
      <c r="I2159" s="15">
        <v>2159</v>
      </c>
      <c r="J2159" s="15"/>
      <c r="K2159" s="16"/>
      <c r="L2159" s="59" t="s">
        <v>573</v>
      </c>
      <c r="M2159">
        <v>1</v>
      </c>
    </row>
    <row r="2160" spans="1:13">
      <c r="A2160" s="17" t="s">
        <v>346</v>
      </c>
      <c r="B2160" s="17" t="s">
        <v>494</v>
      </c>
      <c r="C2160" s="18"/>
      <c r="D2160" s="19">
        <v>5.5</v>
      </c>
      <c r="E2160" s="58"/>
      <c r="F2160" s="20"/>
      <c r="G2160" s="18"/>
      <c r="H2160" s="25"/>
      <c r="I2160" s="15">
        <v>2160</v>
      </c>
      <c r="J2160" s="15"/>
      <c r="K2160" s="16"/>
      <c r="L2160" s="59" t="s">
        <v>572</v>
      </c>
      <c r="M2160">
        <v>2</v>
      </c>
    </row>
    <row r="2161" spans="1:13">
      <c r="A2161" s="17" t="s">
        <v>464</v>
      </c>
      <c r="B2161" s="17" t="s">
        <v>494</v>
      </c>
      <c r="C2161" s="18"/>
      <c r="D2161" s="19">
        <v>1</v>
      </c>
      <c r="E2161" s="58"/>
      <c r="F2161" s="20"/>
      <c r="G2161" s="18"/>
      <c r="H2161" s="25"/>
      <c r="I2161" s="15">
        <v>2161</v>
      </c>
      <c r="J2161" s="15"/>
      <c r="K2161" s="16"/>
      <c r="L2161" s="59" t="s">
        <v>572</v>
      </c>
      <c r="M2161">
        <v>1</v>
      </c>
    </row>
    <row r="2162" spans="1:13">
      <c r="A2162" s="17" t="s">
        <v>465</v>
      </c>
      <c r="B2162" s="17" t="s">
        <v>494</v>
      </c>
      <c r="C2162" s="18"/>
      <c r="D2162" s="19">
        <v>5.5</v>
      </c>
      <c r="E2162" s="58"/>
      <c r="F2162" s="20"/>
      <c r="G2162" s="18"/>
      <c r="H2162" s="25"/>
      <c r="I2162" s="15">
        <v>2162</v>
      </c>
      <c r="J2162" s="15"/>
      <c r="K2162" s="16"/>
      <c r="L2162" s="59" t="s">
        <v>572</v>
      </c>
      <c r="M2162">
        <v>2</v>
      </c>
    </row>
    <row r="2163" spans="1:13">
      <c r="A2163" s="17" t="s">
        <v>494</v>
      </c>
      <c r="B2163" s="17" t="s">
        <v>404</v>
      </c>
      <c r="C2163" s="18"/>
      <c r="D2163" s="19">
        <v>5.5</v>
      </c>
      <c r="E2163" s="58"/>
      <c r="F2163" s="20"/>
      <c r="G2163" s="18"/>
      <c r="H2163" s="25"/>
      <c r="I2163" s="15">
        <v>2163</v>
      </c>
      <c r="J2163" s="15"/>
      <c r="K2163" s="16"/>
      <c r="L2163" s="59" t="s">
        <v>572</v>
      </c>
      <c r="M2163">
        <v>2</v>
      </c>
    </row>
    <row r="2164" spans="1:13">
      <c r="A2164" s="17" t="s">
        <v>536</v>
      </c>
      <c r="B2164" s="17" t="s">
        <v>494</v>
      </c>
      <c r="C2164" s="18"/>
      <c r="D2164" s="19">
        <v>5.5</v>
      </c>
      <c r="E2164" s="58"/>
      <c r="F2164" s="20"/>
      <c r="G2164" s="18"/>
      <c r="H2164" s="25"/>
      <c r="I2164" s="15">
        <v>2164</v>
      </c>
      <c r="J2164" s="15"/>
      <c r="K2164" s="16"/>
      <c r="L2164" s="59" t="s">
        <v>572</v>
      </c>
      <c r="M2164">
        <v>2</v>
      </c>
    </row>
    <row r="2165" spans="1:13">
      <c r="A2165" s="17" t="s">
        <v>523</v>
      </c>
      <c r="B2165" s="17" t="s">
        <v>494</v>
      </c>
      <c r="C2165" s="18"/>
      <c r="D2165" s="19">
        <v>1</v>
      </c>
      <c r="E2165" s="58"/>
      <c r="F2165" s="20"/>
      <c r="G2165" s="18"/>
      <c r="H2165" s="25"/>
      <c r="I2165" s="15">
        <v>2165</v>
      </c>
      <c r="J2165" s="15"/>
      <c r="K2165" s="16"/>
      <c r="L2165" s="59" t="s">
        <v>572</v>
      </c>
      <c r="M2165">
        <v>1</v>
      </c>
    </row>
    <row r="2166" spans="1:13">
      <c r="A2166" s="17" t="s">
        <v>278</v>
      </c>
      <c r="B2166" s="17" t="s">
        <v>494</v>
      </c>
      <c r="C2166" s="18"/>
      <c r="D2166" s="19">
        <v>1</v>
      </c>
      <c r="E2166" s="58"/>
      <c r="F2166" s="20"/>
      <c r="G2166" s="18"/>
      <c r="H2166" s="25"/>
      <c r="I2166" s="15">
        <v>2166</v>
      </c>
      <c r="J2166" s="15"/>
      <c r="K2166" s="16"/>
      <c r="L2166" s="59" t="s">
        <v>573</v>
      </c>
      <c r="M2166">
        <v>1</v>
      </c>
    </row>
    <row r="2167" spans="1:13">
      <c r="A2167" s="17" t="s">
        <v>180</v>
      </c>
      <c r="B2167" s="17" t="s">
        <v>494</v>
      </c>
      <c r="C2167" s="18"/>
      <c r="D2167" s="19">
        <v>1</v>
      </c>
      <c r="E2167" s="58"/>
      <c r="F2167" s="20"/>
      <c r="G2167" s="18"/>
      <c r="H2167" s="25"/>
      <c r="I2167" s="15">
        <v>2167</v>
      </c>
      <c r="J2167" s="15"/>
      <c r="K2167" s="16"/>
      <c r="L2167" s="59" t="s">
        <v>573</v>
      </c>
      <c r="M2167">
        <v>1</v>
      </c>
    </row>
    <row r="2168" spans="1:13">
      <c r="A2168" s="17" t="s">
        <v>327</v>
      </c>
      <c r="B2168" s="17" t="s">
        <v>494</v>
      </c>
      <c r="C2168" s="18"/>
      <c r="D2168" s="19">
        <v>1</v>
      </c>
      <c r="E2168" s="58"/>
      <c r="F2168" s="20"/>
      <c r="G2168" s="18"/>
      <c r="H2168" s="25"/>
      <c r="I2168" s="15">
        <v>2168</v>
      </c>
      <c r="J2168" s="15"/>
      <c r="K2168" s="16"/>
      <c r="L2168" s="59" t="s">
        <v>573</v>
      </c>
      <c r="M2168">
        <v>1</v>
      </c>
    </row>
    <row r="2169" spans="1:13">
      <c r="A2169" s="17" t="s">
        <v>387</v>
      </c>
      <c r="B2169" s="17" t="s">
        <v>494</v>
      </c>
      <c r="C2169" s="18"/>
      <c r="D2169" s="19">
        <v>1</v>
      </c>
      <c r="E2169" s="58"/>
      <c r="F2169" s="20"/>
      <c r="G2169" s="18"/>
      <c r="H2169" s="25"/>
      <c r="I2169" s="15">
        <v>2169</v>
      </c>
      <c r="J2169" s="15"/>
      <c r="K2169" s="16"/>
      <c r="L2169" s="59" t="s">
        <v>573</v>
      </c>
      <c r="M2169">
        <v>1</v>
      </c>
    </row>
    <row r="2170" spans="1:13">
      <c r="A2170" s="17" t="s">
        <v>296</v>
      </c>
      <c r="B2170" s="17" t="s">
        <v>494</v>
      </c>
      <c r="C2170" s="18"/>
      <c r="D2170" s="19">
        <v>1</v>
      </c>
      <c r="E2170" s="58"/>
      <c r="F2170" s="20"/>
      <c r="G2170" s="18"/>
      <c r="H2170" s="25"/>
      <c r="I2170" s="15">
        <v>2170</v>
      </c>
      <c r="J2170" s="15"/>
      <c r="K2170" s="16"/>
      <c r="L2170" s="59" t="s">
        <v>573</v>
      </c>
      <c r="M2170">
        <v>1</v>
      </c>
    </row>
    <row r="2171" spans="1:13">
      <c r="A2171" s="17" t="s">
        <v>537</v>
      </c>
      <c r="B2171" s="17" t="s">
        <v>494</v>
      </c>
      <c r="C2171" s="18"/>
      <c r="D2171" s="19">
        <v>1</v>
      </c>
      <c r="E2171" s="58"/>
      <c r="F2171" s="20"/>
      <c r="G2171" s="18"/>
      <c r="H2171" s="25"/>
      <c r="I2171" s="15">
        <v>2171</v>
      </c>
      <c r="J2171" s="15"/>
      <c r="K2171" s="16"/>
      <c r="L2171" s="59" t="s">
        <v>573</v>
      </c>
      <c r="M2171">
        <v>1</v>
      </c>
    </row>
    <row r="2172" spans="1:13">
      <c r="A2172" s="17" t="s">
        <v>451</v>
      </c>
      <c r="B2172" s="17" t="s">
        <v>494</v>
      </c>
      <c r="C2172" s="18"/>
      <c r="D2172" s="19">
        <v>1</v>
      </c>
      <c r="E2172" s="58"/>
      <c r="F2172" s="20"/>
      <c r="G2172" s="18"/>
      <c r="H2172" s="25"/>
      <c r="I2172" s="15">
        <v>2172</v>
      </c>
      <c r="J2172" s="15"/>
      <c r="K2172" s="16"/>
      <c r="L2172" s="59" t="s">
        <v>573</v>
      </c>
      <c r="M2172">
        <v>1</v>
      </c>
    </row>
    <row r="2173" spans="1:13">
      <c r="A2173" s="17" t="s">
        <v>538</v>
      </c>
      <c r="B2173" s="17" t="s">
        <v>494</v>
      </c>
      <c r="C2173" s="18"/>
      <c r="D2173" s="19">
        <v>1</v>
      </c>
      <c r="E2173" s="58"/>
      <c r="F2173" s="20"/>
      <c r="G2173" s="18"/>
      <c r="H2173" s="25"/>
      <c r="I2173" s="15">
        <v>2173</v>
      </c>
      <c r="J2173" s="15"/>
      <c r="K2173" s="16"/>
      <c r="L2173" s="59" t="s">
        <v>573</v>
      </c>
      <c r="M2173">
        <v>1</v>
      </c>
    </row>
    <row r="2174" spans="1:13">
      <c r="A2174" s="17" t="s">
        <v>441</v>
      </c>
      <c r="B2174" s="17" t="s">
        <v>494</v>
      </c>
      <c r="C2174" s="18"/>
      <c r="D2174" s="19">
        <v>1</v>
      </c>
      <c r="E2174" s="58"/>
      <c r="F2174" s="20"/>
      <c r="G2174" s="18"/>
      <c r="H2174" s="25"/>
      <c r="I2174" s="15">
        <v>2174</v>
      </c>
      <c r="J2174" s="15"/>
      <c r="K2174" s="16"/>
      <c r="L2174" s="59" t="s">
        <v>573</v>
      </c>
      <c r="M2174">
        <v>1</v>
      </c>
    </row>
    <row r="2175" spans="1:13">
      <c r="A2175" s="17" t="s">
        <v>470</v>
      </c>
      <c r="B2175" s="17" t="s">
        <v>494</v>
      </c>
      <c r="C2175" s="18"/>
      <c r="D2175" s="19">
        <v>1</v>
      </c>
      <c r="E2175" s="58"/>
      <c r="F2175" s="20"/>
      <c r="G2175" s="18"/>
      <c r="H2175" s="25"/>
      <c r="I2175" s="15">
        <v>2175</v>
      </c>
      <c r="J2175" s="15"/>
      <c r="K2175" s="16"/>
      <c r="L2175" s="59" t="s">
        <v>573</v>
      </c>
      <c r="M2175">
        <v>1</v>
      </c>
    </row>
    <row r="2176" spans="1:13">
      <c r="A2176" s="17" t="s">
        <v>494</v>
      </c>
      <c r="B2176" s="17" t="s">
        <v>538</v>
      </c>
      <c r="C2176" s="18"/>
      <c r="D2176" s="19">
        <v>1</v>
      </c>
      <c r="E2176" s="58"/>
      <c r="F2176" s="20"/>
      <c r="G2176" s="18"/>
      <c r="H2176" s="25"/>
      <c r="I2176" s="15">
        <v>2176</v>
      </c>
      <c r="J2176" s="15"/>
      <c r="K2176" s="16"/>
      <c r="L2176" s="59" t="s">
        <v>573</v>
      </c>
      <c r="M2176">
        <v>1</v>
      </c>
    </row>
    <row r="2177" spans="1:13">
      <c r="A2177" s="17" t="s">
        <v>539</v>
      </c>
      <c r="B2177" s="17" t="s">
        <v>540</v>
      </c>
      <c r="C2177" s="18"/>
      <c r="D2177" s="19">
        <v>1</v>
      </c>
      <c r="E2177" s="58"/>
      <c r="F2177" s="20"/>
      <c r="G2177" s="18"/>
      <c r="H2177" s="25"/>
      <c r="I2177" s="15">
        <v>2177</v>
      </c>
      <c r="J2177" s="15"/>
      <c r="K2177" s="16"/>
      <c r="L2177" s="59" t="s">
        <v>573</v>
      </c>
      <c r="M2177">
        <v>1</v>
      </c>
    </row>
    <row r="2178" spans="1:13">
      <c r="A2178" s="17" t="s">
        <v>540</v>
      </c>
      <c r="B2178" s="17" t="s">
        <v>539</v>
      </c>
      <c r="C2178" s="18"/>
      <c r="D2178" s="19">
        <v>1</v>
      </c>
      <c r="E2178" s="58"/>
      <c r="F2178" s="20"/>
      <c r="G2178" s="18"/>
      <c r="H2178" s="25"/>
      <c r="I2178" s="15">
        <v>2178</v>
      </c>
      <c r="J2178" s="15"/>
      <c r="K2178" s="16"/>
      <c r="L2178" s="59" t="s">
        <v>573</v>
      </c>
      <c r="M2178">
        <v>1</v>
      </c>
    </row>
    <row r="2179" spans="1:13">
      <c r="A2179" s="17" t="s">
        <v>442</v>
      </c>
      <c r="B2179" s="17" t="s">
        <v>373</v>
      </c>
      <c r="C2179" s="18"/>
      <c r="D2179" s="19">
        <v>1</v>
      </c>
      <c r="E2179" s="58"/>
      <c r="F2179" s="20"/>
      <c r="G2179" s="18"/>
      <c r="H2179" s="25"/>
      <c r="I2179" s="15">
        <v>2179</v>
      </c>
      <c r="J2179" s="15"/>
      <c r="K2179" s="16"/>
      <c r="L2179" s="59" t="s">
        <v>572</v>
      </c>
      <c r="M2179">
        <v>1</v>
      </c>
    </row>
    <row r="2180" spans="1:13">
      <c r="A2180" s="17" t="s">
        <v>353</v>
      </c>
      <c r="B2180" s="17" t="s">
        <v>442</v>
      </c>
      <c r="C2180" s="18"/>
      <c r="D2180" s="19">
        <v>1</v>
      </c>
      <c r="E2180" s="58"/>
      <c r="F2180" s="20"/>
      <c r="G2180" s="18"/>
      <c r="H2180" s="25"/>
      <c r="I2180" s="15">
        <v>2180</v>
      </c>
      <c r="J2180" s="15"/>
      <c r="K2180" s="16"/>
      <c r="L2180" s="59" t="s">
        <v>573</v>
      </c>
      <c r="M2180">
        <v>1</v>
      </c>
    </row>
    <row r="2181" spans="1:13">
      <c r="A2181" s="17" t="s">
        <v>442</v>
      </c>
      <c r="B2181" s="17" t="s">
        <v>451</v>
      </c>
      <c r="C2181" s="18"/>
      <c r="D2181" s="19">
        <v>1</v>
      </c>
      <c r="E2181" s="58"/>
      <c r="F2181" s="20"/>
      <c r="G2181" s="18"/>
      <c r="H2181" s="25"/>
      <c r="I2181" s="15">
        <v>2181</v>
      </c>
      <c r="J2181" s="15"/>
      <c r="K2181" s="16"/>
      <c r="L2181" s="59" t="s">
        <v>573</v>
      </c>
      <c r="M2181">
        <v>1</v>
      </c>
    </row>
    <row r="2182" spans="1:13">
      <c r="A2182" s="17" t="s">
        <v>351</v>
      </c>
      <c r="B2182" s="17" t="s">
        <v>442</v>
      </c>
      <c r="C2182" s="18"/>
      <c r="D2182" s="19">
        <v>1</v>
      </c>
      <c r="E2182" s="58"/>
      <c r="F2182" s="20"/>
      <c r="G2182" s="18"/>
      <c r="H2182" s="25"/>
      <c r="I2182" s="15">
        <v>2182</v>
      </c>
      <c r="J2182" s="15"/>
      <c r="K2182" s="16"/>
      <c r="L2182" s="59" t="s">
        <v>573</v>
      </c>
      <c r="M2182">
        <v>1</v>
      </c>
    </row>
    <row r="2183" spans="1:13">
      <c r="A2183" s="17" t="s">
        <v>357</v>
      </c>
      <c r="B2183" s="17" t="s">
        <v>442</v>
      </c>
      <c r="C2183" s="18"/>
      <c r="D2183" s="19">
        <v>1</v>
      </c>
      <c r="E2183" s="58"/>
      <c r="F2183" s="20"/>
      <c r="G2183" s="18"/>
      <c r="H2183" s="25"/>
      <c r="I2183" s="15">
        <v>2183</v>
      </c>
      <c r="J2183" s="15"/>
      <c r="K2183" s="16"/>
      <c r="L2183" s="59" t="s">
        <v>573</v>
      </c>
      <c r="M2183">
        <v>1</v>
      </c>
    </row>
    <row r="2184" spans="1:13">
      <c r="A2184" s="17" t="s">
        <v>541</v>
      </c>
      <c r="B2184" s="17" t="s">
        <v>442</v>
      </c>
      <c r="C2184" s="18"/>
      <c r="D2184" s="19">
        <v>1</v>
      </c>
      <c r="E2184" s="58"/>
      <c r="F2184" s="20"/>
      <c r="G2184" s="18"/>
      <c r="H2184" s="25"/>
      <c r="I2184" s="15">
        <v>2184</v>
      </c>
      <c r="J2184" s="15"/>
      <c r="K2184" s="16"/>
      <c r="L2184" s="59" t="s">
        <v>573</v>
      </c>
      <c r="M2184">
        <v>1</v>
      </c>
    </row>
    <row r="2185" spans="1:13">
      <c r="A2185" s="17" t="s">
        <v>451</v>
      </c>
      <c r="B2185" s="17" t="s">
        <v>442</v>
      </c>
      <c r="C2185" s="18"/>
      <c r="D2185" s="19">
        <v>1</v>
      </c>
      <c r="E2185" s="58"/>
      <c r="F2185" s="20"/>
      <c r="G2185" s="18"/>
      <c r="H2185" s="25"/>
      <c r="I2185" s="15">
        <v>2185</v>
      </c>
      <c r="J2185" s="15"/>
      <c r="K2185" s="16"/>
      <c r="L2185" s="59" t="s">
        <v>573</v>
      </c>
      <c r="M2185">
        <v>1</v>
      </c>
    </row>
    <row r="2186" spans="1:13">
      <c r="A2186" s="17" t="s">
        <v>373</v>
      </c>
      <c r="B2186" s="17" t="s">
        <v>442</v>
      </c>
      <c r="C2186" s="18"/>
      <c r="D2186" s="19">
        <v>1</v>
      </c>
      <c r="E2186" s="58"/>
      <c r="F2186" s="20"/>
      <c r="G2186" s="18"/>
      <c r="H2186" s="25"/>
      <c r="I2186" s="15">
        <v>2186</v>
      </c>
      <c r="J2186" s="15"/>
      <c r="K2186" s="16"/>
      <c r="L2186" s="59" t="s">
        <v>573</v>
      </c>
      <c r="M2186">
        <v>1</v>
      </c>
    </row>
    <row r="2187" spans="1:13">
      <c r="A2187" s="17" t="s">
        <v>515</v>
      </c>
      <c r="B2187" s="17" t="s">
        <v>442</v>
      </c>
      <c r="C2187" s="18"/>
      <c r="D2187" s="19">
        <v>1</v>
      </c>
      <c r="E2187" s="58"/>
      <c r="F2187" s="20"/>
      <c r="G2187" s="18"/>
      <c r="H2187" s="25"/>
      <c r="I2187" s="15">
        <v>2187</v>
      </c>
      <c r="J2187" s="15"/>
      <c r="K2187" s="16"/>
      <c r="L2187" s="59" t="s">
        <v>573</v>
      </c>
      <c r="M2187">
        <v>1</v>
      </c>
    </row>
    <row r="2188" spans="1:13">
      <c r="A2188" s="17" t="s">
        <v>445</v>
      </c>
      <c r="B2188" s="17" t="s">
        <v>442</v>
      </c>
      <c r="C2188" s="18"/>
      <c r="D2188" s="19">
        <v>1</v>
      </c>
      <c r="E2188" s="58"/>
      <c r="F2188" s="20"/>
      <c r="G2188" s="18"/>
      <c r="H2188" s="25"/>
      <c r="I2188" s="15">
        <v>2188</v>
      </c>
      <c r="J2188" s="15"/>
      <c r="K2188" s="16"/>
      <c r="L2188" s="59" t="s">
        <v>573</v>
      </c>
      <c r="M2188">
        <v>1</v>
      </c>
    </row>
    <row r="2189" spans="1:13">
      <c r="A2189" s="17" t="s">
        <v>540</v>
      </c>
      <c r="B2189" s="17" t="s">
        <v>442</v>
      </c>
      <c r="C2189" s="18"/>
      <c r="D2189" s="19">
        <v>1</v>
      </c>
      <c r="E2189" s="58"/>
      <c r="F2189" s="20"/>
      <c r="G2189" s="18"/>
      <c r="H2189" s="25"/>
      <c r="I2189" s="15">
        <v>2189</v>
      </c>
      <c r="J2189" s="15"/>
      <c r="K2189" s="16"/>
      <c r="L2189" s="59" t="s">
        <v>573</v>
      </c>
      <c r="M2189">
        <v>1</v>
      </c>
    </row>
    <row r="2190" spans="1:13">
      <c r="A2190" s="17" t="s">
        <v>351</v>
      </c>
      <c r="B2190" s="17" t="s">
        <v>515</v>
      </c>
      <c r="C2190" s="18"/>
      <c r="D2190" s="19">
        <v>1</v>
      </c>
      <c r="E2190" s="58"/>
      <c r="F2190" s="20"/>
      <c r="G2190" s="18"/>
      <c r="H2190" s="25"/>
      <c r="I2190" s="15">
        <v>2190</v>
      </c>
      <c r="J2190" s="15"/>
      <c r="K2190" s="16"/>
      <c r="L2190" s="59" t="s">
        <v>573</v>
      </c>
      <c r="M2190">
        <v>1</v>
      </c>
    </row>
    <row r="2191" spans="1:13">
      <c r="A2191" s="17" t="s">
        <v>213</v>
      </c>
      <c r="B2191" s="17" t="s">
        <v>515</v>
      </c>
      <c r="C2191" s="18"/>
      <c r="D2191" s="19">
        <v>1</v>
      </c>
      <c r="E2191" s="58"/>
      <c r="F2191" s="20"/>
      <c r="G2191" s="18"/>
      <c r="H2191" s="25"/>
      <c r="I2191" s="15">
        <v>2191</v>
      </c>
      <c r="J2191" s="15"/>
      <c r="K2191" s="16"/>
      <c r="L2191" s="59" t="s">
        <v>573</v>
      </c>
      <c r="M2191">
        <v>1</v>
      </c>
    </row>
    <row r="2192" spans="1:13">
      <c r="A2192" s="17" t="s">
        <v>462</v>
      </c>
      <c r="B2192" s="17" t="s">
        <v>515</v>
      </c>
      <c r="C2192" s="18"/>
      <c r="D2192" s="19">
        <v>1</v>
      </c>
      <c r="E2192" s="58"/>
      <c r="F2192" s="20"/>
      <c r="G2192" s="18"/>
      <c r="H2192" s="25"/>
      <c r="I2192" s="15">
        <v>2192</v>
      </c>
      <c r="J2192" s="15"/>
      <c r="K2192" s="16"/>
      <c r="L2192" s="59" t="s">
        <v>573</v>
      </c>
      <c r="M2192">
        <v>1</v>
      </c>
    </row>
    <row r="2193" spans="1:13">
      <c r="A2193" s="17" t="s">
        <v>515</v>
      </c>
      <c r="B2193" s="17" t="s">
        <v>540</v>
      </c>
      <c r="C2193" s="18"/>
      <c r="D2193" s="19">
        <v>1</v>
      </c>
      <c r="E2193" s="58"/>
      <c r="F2193" s="20"/>
      <c r="G2193" s="18"/>
      <c r="H2193" s="25"/>
      <c r="I2193" s="15">
        <v>2193</v>
      </c>
      <c r="J2193" s="15"/>
      <c r="K2193" s="16"/>
      <c r="L2193" s="59" t="s">
        <v>573</v>
      </c>
      <c r="M2193">
        <v>1</v>
      </c>
    </row>
    <row r="2194" spans="1:13">
      <c r="A2194" s="17" t="s">
        <v>515</v>
      </c>
      <c r="B2194" s="17" t="s">
        <v>514</v>
      </c>
      <c r="C2194" s="18"/>
      <c r="D2194" s="19">
        <v>1</v>
      </c>
      <c r="E2194" s="58"/>
      <c r="F2194" s="20"/>
      <c r="G2194" s="18"/>
      <c r="H2194" s="25"/>
      <c r="I2194" s="15">
        <v>2194</v>
      </c>
      <c r="J2194" s="15"/>
      <c r="K2194" s="16"/>
      <c r="L2194" s="59" t="s">
        <v>573</v>
      </c>
      <c r="M2194">
        <v>1</v>
      </c>
    </row>
    <row r="2195" spans="1:13">
      <c r="A2195" s="17" t="s">
        <v>515</v>
      </c>
      <c r="B2195" s="17" t="s">
        <v>462</v>
      </c>
      <c r="C2195" s="18"/>
      <c r="D2195" s="19">
        <v>1</v>
      </c>
      <c r="E2195" s="58"/>
      <c r="F2195" s="20"/>
      <c r="G2195" s="18"/>
      <c r="H2195" s="25"/>
      <c r="I2195" s="15">
        <v>2195</v>
      </c>
      <c r="J2195" s="15"/>
      <c r="K2195" s="16"/>
      <c r="L2195" s="59" t="s">
        <v>573</v>
      </c>
      <c r="M2195">
        <v>1</v>
      </c>
    </row>
    <row r="2196" spans="1:13">
      <c r="A2196" s="17" t="s">
        <v>515</v>
      </c>
      <c r="B2196" s="17" t="s">
        <v>351</v>
      </c>
      <c r="C2196" s="18"/>
      <c r="D2196" s="19">
        <v>1</v>
      </c>
      <c r="E2196" s="58"/>
      <c r="F2196" s="20"/>
      <c r="G2196" s="18"/>
      <c r="H2196" s="25"/>
      <c r="I2196" s="15">
        <v>2196</v>
      </c>
      <c r="J2196" s="15"/>
      <c r="K2196" s="16"/>
      <c r="L2196" s="59" t="s">
        <v>573</v>
      </c>
      <c r="M2196">
        <v>1</v>
      </c>
    </row>
    <row r="2197" spans="1:13">
      <c r="A2197" s="17" t="s">
        <v>515</v>
      </c>
      <c r="B2197" s="17" t="s">
        <v>445</v>
      </c>
      <c r="C2197" s="18"/>
      <c r="D2197" s="19">
        <v>1</v>
      </c>
      <c r="E2197" s="58"/>
      <c r="F2197" s="20"/>
      <c r="G2197" s="18"/>
      <c r="H2197" s="25"/>
      <c r="I2197" s="15">
        <v>2197</v>
      </c>
      <c r="J2197" s="15"/>
      <c r="K2197" s="16"/>
      <c r="L2197" s="59" t="s">
        <v>573</v>
      </c>
      <c r="M2197">
        <v>1</v>
      </c>
    </row>
    <row r="2198" spans="1:13">
      <c r="A2198" s="17" t="s">
        <v>445</v>
      </c>
      <c r="B2198" s="17" t="s">
        <v>515</v>
      </c>
      <c r="C2198" s="18"/>
      <c r="D2198" s="19">
        <v>1</v>
      </c>
      <c r="E2198" s="58"/>
      <c r="F2198" s="20"/>
      <c r="G2198" s="18"/>
      <c r="H2198" s="25"/>
      <c r="I2198" s="15">
        <v>2198</v>
      </c>
      <c r="J2198" s="15"/>
      <c r="K2198" s="16"/>
      <c r="L2198" s="59" t="s">
        <v>573</v>
      </c>
      <c r="M2198">
        <v>1</v>
      </c>
    </row>
    <row r="2199" spans="1:13">
      <c r="A2199" s="17" t="s">
        <v>540</v>
      </c>
      <c r="B2199" s="17" t="s">
        <v>515</v>
      </c>
      <c r="C2199" s="18"/>
      <c r="D2199" s="19">
        <v>1</v>
      </c>
      <c r="E2199" s="58"/>
      <c r="F2199" s="20"/>
      <c r="G2199" s="18"/>
      <c r="H2199" s="25"/>
      <c r="I2199" s="15">
        <v>2199</v>
      </c>
      <c r="J2199" s="15"/>
      <c r="K2199" s="16"/>
      <c r="L2199" s="59" t="s">
        <v>573</v>
      </c>
      <c r="M2199">
        <v>1</v>
      </c>
    </row>
    <row r="2200" spans="1:13">
      <c r="A2200" s="17" t="s">
        <v>486</v>
      </c>
      <c r="B2200" s="17" t="s">
        <v>462</v>
      </c>
      <c r="C2200" s="18"/>
      <c r="D2200" s="19">
        <v>1</v>
      </c>
      <c r="E2200" s="58"/>
      <c r="F2200" s="20"/>
      <c r="G2200" s="18"/>
      <c r="H2200" s="25"/>
      <c r="I2200" s="15">
        <v>2200</v>
      </c>
      <c r="J2200" s="15"/>
      <c r="K2200" s="16"/>
      <c r="L2200" s="59" t="s">
        <v>573</v>
      </c>
      <c r="M2200">
        <v>1</v>
      </c>
    </row>
    <row r="2201" spans="1:13">
      <c r="A2201" s="17" t="s">
        <v>351</v>
      </c>
      <c r="B2201" s="17" t="s">
        <v>462</v>
      </c>
      <c r="C2201" s="18"/>
      <c r="D2201" s="19">
        <v>1</v>
      </c>
      <c r="E2201" s="58"/>
      <c r="F2201" s="20"/>
      <c r="G2201" s="18"/>
      <c r="H2201" s="25"/>
      <c r="I2201" s="15">
        <v>2201</v>
      </c>
      <c r="J2201" s="15"/>
      <c r="K2201" s="16"/>
      <c r="L2201" s="59" t="s">
        <v>573</v>
      </c>
      <c r="M2201">
        <v>1</v>
      </c>
    </row>
    <row r="2202" spans="1:13">
      <c r="A2202" s="17" t="s">
        <v>213</v>
      </c>
      <c r="B2202" s="17" t="s">
        <v>462</v>
      </c>
      <c r="C2202" s="18"/>
      <c r="D2202" s="19">
        <v>1</v>
      </c>
      <c r="E2202" s="58"/>
      <c r="F2202" s="20"/>
      <c r="G2202" s="18"/>
      <c r="H2202" s="25"/>
      <c r="I2202" s="15">
        <v>2202</v>
      </c>
      <c r="J2202" s="15"/>
      <c r="K2202" s="16"/>
      <c r="L2202" s="59" t="s">
        <v>573</v>
      </c>
      <c r="M2202">
        <v>1</v>
      </c>
    </row>
    <row r="2203" spans="1:13">
      <c r="A2203" s="17" t="s">
        <v>462</v>
      </c>
      <c r="B2203" s="17" t="s">
        <v>351</v>
      </c>
      <c r="C2203" s="18"/>
      <c r="D2203" s="19">
        <v>1</v>
      </c>
      <c r="E2203" s="58"/>
      <c r="F2203" s="20"/>
      <c r="G2203" s="18"/>
      <c r="H2203" s="25"/>
      <c r="I2203" s="15">
        <v>2203</v>
      </c>
      <c r="J2203" s="15"/>
      <c r="K2203" s="16"/>
      <c r="L2203" s="59" t="s">
        <v>573</v>
      </c>
      <c r="M2203">
        <v>1</v>
      </c>
    </row>
    <row r="2204" spans="1:13">
      <c r="A2204" s="17" t="s">
        <v>462</v>
      </c>
      <c r="B2204" s="17" t="s">
        <v>540</v>
      </c>
      <c r="C2204" s="18"/>
      <c r="D2204" s="19">
        <v>1</v>
      </c>
      <c r="E2204" s="58"/>
      <c r="F2204" s="20"/>
      <c r="G2204" s="18"/>
      <c r="H2204" s="25"/>
      <c r="I2204" s="15">
        <v>2204</v>
      </c>
      <c r="J2204" s="15"/>
      <c r="K2204" s="16"/>
      <c r="L2204" s="59" t="s">
        <v>573</v>
      </c>
      <c r="M2204">
        <v>1</v>
      </c>
    </row>
    <row r="2205" spans="1:13">
      <c r="A2205" s="17" t="s">
        <v>457</v>
      </c>
      <c r="B2205" s="17" t="s">
        <v>462</v>
      </c>
      <c r="C2205" s="18"/>
      <c r="D2205" s="19">
        <v>1</v>
      </c>
      <c r="E2205" s="58"/>
      <c r="F2205" s="20"/>
      <c r="G2205" s="18"/>
      <c r="H2205" s="25"/>
      <c r="I2205" s="15">
        <v>2205</v>
      </c>
      <c r="J2205" s="15"/>
      <c r="K2205" s="16"/>
      <c r="L2205" s="59" t="s">
        <v>573</v>
      </c>
      <c r="M2205">
        <v>1</v>
      </c>
    </row>
    <row r="2206" spans="1:13">
      <c r="A2206" s="17" t="s">
        <v>451</v>
      </c>
      <c r="B2206" s="17" t="s">
        <v>462</v>
      </c>
      <c r="C2206" s="18"/>
      <c r="D2206" s="19">
        <v>1</v>
      </c>
      <c r="E2206" s="58"/>
      <c r="F2206" s="20"/>
      <c r="G2206" s="18"/>
      <c r="H2206" s="25"/>
      <c r="I2206" s="15">
        <v>2206</v>
      </c>
      <c r="J2206" s="15"/>
      <c r="K2206" s="16"/>
      <c r="L2206" s="59" t="s">
        <v>573</v>
      </c>
      <c r="M2206">
        <v>1</v>
      </c>
    </row>
    <row r="2207" spans="1:13">
      <c r="A2207" s="17" t="s">
        <v>373</v>
      </c>
      <c r="B2207" s="17" t="s">
        <v>462</v>
      </c>
      <c r="C2207" s="18"/>
      <c r="D2207" s="19">
        <v>1</v>
      </c>
      <c r="E2207" s="58"/>
      <c r="F2207" s="20"/>
      <c r="G2207" s="18"/>
      <c r="H2207" s="25"/>
      <c r="I2207" s="15">
        <v>2207</v>
      </c>
      <c r="J2207" s="15"/>
      <c r="K2207" s="16"/>
      <c r="L2207" s="59" t="s">
        <v>573</v>
      </c>
      <c r="M2207">
        <v>1</v>
      </c>
    </row>
    <row r="2208" spans="1:13">
      <c r="A2208" s="17" t="s">
        <v>468</v>
      </c>
      <c r="B2208" s="17" t="s">
        <v>462</v>
      </c>
      <c r="C2208" s="18"/>
      <c r="D2208" s="19">
        <v>1</v>
      </c>
      <c r="E2208" s="58"/>
      <c r="F2208" s="20"/>
      <c r="G2208" s="18"/>
      <c r="H2208" s="25"/>
      <c r="I2208" s="15">
        <v>2208</v>
      </c>
      <c r="J2208" s="15"/>
      <c r="K2208" s="16"/>
      <c r="L2208" s="59" t="s">
        <v>573</v>
      </c>
      <c r="M2208">
        <v>1</v>
      </c>
    </row>
    <row r="2209" spans="1:13">
      <c r="A2209" s="17" t="s">
        <v>514</v>
      </c>
      <c r="B2209" s="17" t="s">
        <v>462</v>
      </c>
      <c r="C2209" s="18"/>
      <c r="D2209" s="19">
        <v>1</v>
      </c>
      <c r="E2209" s="58"/>
      <c r="F2209" s="20"/>
      <c r="G2209" s="18"/>
      <c r="H2209" s="25"/>
      <c r="I2209" s="15">
        <v>2209</v>
      </c>
      <c r="J2209" s="15"/>
      <c r="K2209" s="16"/>
      <c r="L2209" s="59" t="s">
        <v>573</v>
      </c>
      <c r="M2209">
        <v>1</v>
      </c>
    </row>
    <row r="2210" spans="1:13">
      <c r="A2210" s="17" t="s">
        <v>540</v>
      </c>
      <c r="B2210" s="17" t="s">
        <v>462</v>
      </c>
      <c r="C2210" s="18"/>
      <c r="D2210" s="19">
        <v>1</v>
      </c>
      <c r="E2210" s="58"/>
      <c r="F2210" s="20"/>
      <c r="G2210" s="18"/>
      <c r="H2210" s="25"/>
      <c r="I2210" s="15">
        <v>2210</v>
      </c>
      <c r="J2210" s="15"/>
      <c r="K2210" s="16"/>
      <c r="L2210" s="59" t="s">
        <v>573</v>
      </c>
      <c r="M2210">
        <v>1</v>
      </c>
    </row>
    <row r="2211" spans="1:13">
      <c r="A2211" s="17" t="s">
        <v>314</v>
      </c>
      <c r="B2211" s="17" t="s">
        <v>443</v>
      </c>
      <c r="C2211" s="18"/>
      <c r="D2211" s="19">
        <v>1</v>
      </c>
      <c r="E2211" s="58"/>
      <c r="F2211" s="20"/>
      <c r="G2211" s="18"/>
      <c r="H2211" s="25"/>
      <c r="I2211" s="15">
        <v>2211</v>
      </c>
      <c r="J2211" s="15"/>
      <c r="K2211" s="16"/>
      <c r="L2211" s="59" t="s">
        <v>573</v>
      </c>
      <c r="M2211">
        <v>1</v>
      </c>
    </row>
    <row r="2212" spans="1:13">
      <c r="A2212" s="17" t="s">
        <v>353</v>
      </c>
      <c r="B2212" s="17" t="s">
        <v>443</v>
      </c>
      <c r="C2212" s="18"/>
      <c r="D2212" s="19">
        <v>1</v>
      </c>
      <c r="E2212" s="58"/>
      <c r="F2212" s="20"/>
      <c r="G2212" s="18"/>
      <c r="H2212" s="25"/>
      <c r="I2212" s="15">
        <v>2212</v>
      </c>
      <c r="J2212" s="15"/>
      <c r="K2212" s="16"/>
      <c r="L2212" s="59" t="s">
        <v>573</v>
      </c>
      <c r="M2212">
        <v>1</v>
      </c>
    </row>
    <row r="2213" spans="1:13">
      <c r="A2213" s="17" t="s">
        <v>486</v>
      </c>
      <c r="B2213" s="17" t="s">
        <v>443</v>
      </c>
      <c r="C2213" s="18"/>
      <c r="D2213" s="19">
        <v>1</v>
      </c>
      <c r="E2213" s="58"/>
      <c r="F2213" s="20"/>
      <c r="G2213" s="18"/>
      <c r="H2213" s="25"/>
      <c r="I2213" s="15">
        <v>2213</v>
      </c>
      <c r="J2213" s="15"/>
      <c r="K2213" s="16"/>
      <c r="L2213" s="59" t="s">
        <v>573</v>
      </c>
      <c r="M2213">
        <v>1</v>
      </c>
    </row>
    <row r="2214" spans="1:13">
      <c r="A2214" s="17" t="s">
        <v>333</v>
      </c>
      <c r="B2214" s="17" t="s">
        <v>443</v>
      </c>
      <c r="C2214" s="18"/>
      <c r="D2214" s="19">
        <v>1</v>
      </c>
      <c r="E2214" s="58"/>
      <c r="F2214" s="20"/>
      <c r="G2214" s="18"/>
      <c r="H2214" s="25"/>
      <c r="I2214" s="15">
        <v>2214</v>
      </c>
      <c r="J2214" s="15"/>
      <c r="K2214" s="16"/>
      <c r="L2214" s="59" t="s">
        <v>573</v>
      </c>
      <c r="M2214">
        <v>1</v>
      </c>
    </row>
    <row r="2215" spans="1:13">
      <c r="A2215" s="17" t="s">
        <v>510</v>
      </c>
      <c r="B2215" s="17" t="s">
        <v>443</v>
      </c>
      <c r="C2215" s="18"/>
      <c r="D2215" s="19">
        <v>1</v>
      </c>
      <c r="E2215" s="58"/>
      <c r="F2215" s="20"/>
      <c r="G2215" s="18"/>
      <c r="H2215" s="25"/>
      <c r="I2215" s="15">
        <v>2215</v>
      </c>
      <c r="J2215" s="15"/>
      <c r="K2215" s="16"/>
      <c r="L2215" s="59" t="s">
        <v>573</v>
      </c>
      <c r="M2215">
        <v>1</v>
      </c>
    </row>
    <row r="2216" spans="1:13">
      <c r="A2216" s="17" t="s">
        <v>443</v>
      </c>
      <c r="B2216" s="17" t="s">
        <v>513</v>
      </c>
      <c r="C2216" s="18"/>
      <c r="D2216" s="19">
        <v>1</v>
      </c>
      <c r="E2216" s="58"/>
      <c r="F2216" s="20"/>
      <c r="G2216" s="18"/>
      <c r="H2216" s="25"/>
      <c r="I2216" s="15">
        <v>2216</v>
      </c>
      <c r="J2216" s="15"/>
      <c r="K2216" s="16"/>
      <c r="L2216" s="59" t="s">
        <v>573</v>
      </c>
      <c r="M2216">
        <v>1</v>
      </c>
    </row>
    <row r="2217" spans="1:13">
      <c r="A2217" s="17" t="s">
        <v>443</v>
      </c>
      <c r="B2217" s="17" t="s">
        <v>444</v>
      </c>
      <c r="C2217" s="18"/>
      <c r="D2217" s="19">
        <v>1</v>
      </c>
      <c r="E2217" s="58"/>
      <c r="F2217" s="20"/>
      <c r="G2217" s="18"/>
      <c r="H2217" s="25"/>
      <c r="I2217" s="15">
        <v>2217</v>
      </c>
      <c r="J2217" s="15"/>
      <c r="K2217" s="16"/>
      <c r="L2217" s="59" t="s">
        <v>573</v>
      </c>
      <c r="M2217">
        <v>1</v>
      </c>
    </row>
    <row r="2218" spans="1:13">
      <c r="A2218" s="17" t="s">
        <v>443</v>
      </c>
      <c r="B2218" s="17" t="s">
        <v>445</v>
      </c>
      <c r="C2218" s="18"/>
      <c r="D2218" s="19">
        <v>1</v>
      </c>
      <c r="E2218" s="58"/>
      <c r="F2218" s="20"/>
      <c r="G2218" s="18"/>
      <c r="H2218" s="25"/>
      <c r="I2218" s="15">
        <v>2218</v>
      </c>
      <c r="J2218" s="15"/>
      <c r="K2218" s="16"/>
      <c r="L2218" s="59" t="s">
        <v>573</v>
      </c>
      <c r="M2218">
        <v>1</v>
      </c>
    </row>
    <row r="2219" spans="1:13">
      <c r="A2219" s="17" t="s">
        <v>443</v>
      </c>
      <c r="B2219" s="17" t="s">
        <v>314</v>
      </c>
      <c r="C2219" s="18"/>
      <c r="D2219" s="19">
        <v>1</v>
      </c>
      <c r="E2219" s="58"/>
      <c r="F2219" s="20"/>
      <c r="G2219" s="18"/>
      <c r="H2219" s="25"/>
      <c r="I2219" s="15">
        <v>2219</v>
      </c>
      <c r="J2219" s="15"/>
      <c r="K2219" s="16"/>
      <c r="L2219" s="59" t="s">
        <v>573</v>
      </c>
      <c r="M2219">
        <v>1</v>
      </c>
    </row>
    <row r="2220" spans="1:13">
      <c r="A2220" s="17" t="s">
        <v>443</v>
      </c>
      <c r="B2220" s="17" t="s">
        <v>550</v>
      </c>
      <c r="C2220" s="18"/>
      <c r="D2220" s="19">
        <v>1</v>
      </c>
      <c r="E2220" s="58"/>
      <c r="F2220" s="20"/>
      <c r="G2220" s="18"/>
      <c r="H2220" s="25"/>
      <c r="I2220" s="15">
        <v>2220</v>
      </c>
      <c r="J2220" s="15"/>
      <c r="K2220" s="16"/>
      <c r="L2220" s="59" t="s">
        <v>573</v>
      </c>
      <c r="M2220">
        <v>1</v>
      </c>
    </row>
    <row r="2221" spans="1:13">
      <c r="A2221" s="17" t="s">
        <v>443</v>
      </c>
      <c r="B2221" s="17" t="s">
        <v>171</v>
      </c>
      <c r="C2221" s="18"/>
      <c r="D2221" s="19">
        <v>1</v>
      </c>
      <c r="E2221" s="58"/>
      <c r="F2221" s="20"/>
      <c r="G2221" s="18"/>
      <c r="H2221" s="25"/>
      <c r="I2221" s="15">
        <v>2221</v>
      </c>
      <c r="J2221" s="15"/>
      <c r="K2221" s="16"/>
      <c r="L2221" s="59" t="s">
        <v>573</v>
      </c>
      <c r="M2221">
        <v>1</v>
      </c>
    </row>
    <row r="2222" spans="1:13">
      <c r="A2222" s="17" t="s">
        <v>443</v>
      </c>
      <c r="B2222" s="17" t="s">
        <v>510</v>
      </c>
      <c r="C2222" s="18"/>
      <c r="D2222" s="19">
        <v>1</v>
      </c>
      <c r="E2222" s="58"/>
      <c r="F2222" s="20"/>
      <c r="G2222" s="18"/>
      <c r="H2222" s="25"/>
      <c r="I2222" s="15">
        <v>2222</v>
      </c>
      <c r="J2222" s="15"/>
      <c r="K2222" s="16"/>
      <c r="L2222" s="59" t="s">
        <v>573</v>
      </c>
      <c r="M2222">
        <v>1</v>
      </c>
    </row>
    <row r="2223" spans="1:13">
      <c r="A2223" s="17" t="s">
        <v>443</v>
      </c>
      <c r="B2223" s="17" t="s">
        <v>486</v>
      </c>
      <c r="C2223" s="18"/>
      <c r="D2223" s="19">
        <v>1</v>
      </c>
      <c r="E2223" s="58"/>
      <c r="F2223" s="20"/>
      <c r="G2223" s="18"/>
      <c r="H2223" s="25"/>
      <c r="I2223" s="15">
        <v>2223</v>
      </c>
      <c r="J2223" s="15"/>
      <c r="K2223" s="16"/>
      <c r="L2223" s="59" t="s">
        <v>573</v>
      </c>
      <c r="M2223">
        <v>1</v>
      </c>
    </row>
    <row r="2224" spans="1:13">
      <c r="A2224" s="17" t="s">
        <v>443</v>
      </c>
      <c r="B2224" s="17" t="s">
        <v>351</v>
      </c>
      <c r="C2224" s="18"/>
      <c r="D2224" s="19">
        <v>1</v>
      </c>
      <c r="E2224" s="58"/>
      <c r="F2224" s="20"/>
      <c r="G2224" s="18"/>
      <c r="H2224" s="25"/>
      <c r="I2224" s="15">
        <v>2224</v>
      </c>
      <c r="J2224" s="15"/>
      <c r="K2224" s="16"/>
      <c r="L2224" s="59" t="s">
        <v>573</v>
      </c>
      <c r="M2224">
        <v>1</v>
      </c>
    </row>
    <row r="2225" spans="1:13">
      <c r="A2225" s="17" t="s">
        <v>443</v>
      </c>
      <c r="B2225" s="17" t="s">
        <v>353</v>
      </c>
      <c r="C2225" s="18"/>
      <c r="D2225" s="19">
        <v>1</v>
      </c>
      <c r="E2225" s="58"/>
      <c r="F2225" s="20"/>
      <c r="G2225" s="18"/>
      <c r="H2225" s="25"/>
      <c r="I2225" s="15">
        <v>2225</v>
      </c>
      <c r="J2225" s="15"/>
      <c r="K2225" s="16"/>
      <c r="L2225" s="59" t="s">
        <v>573</v>
      </c>
      <c r="M2225">
        <v>1</v>
      </c>
    </row>
    <row r="2226" spans="1:13">
      <c r="A2226" s="17" t="s">
        <v>443</v>
      </c>
      <c r="B2226" s="17" t="s">
        <v>373</v>
      </c>
      <c r="C2226" s="18"/>
      <c r="D2226" s="19">
        <v>1</v>
      </c>
      <c r="E2226" s="58"/>
      <c r="F2226" s="20"/>
      <c r="G2226" s="18"/>
      <c r="H2226" s="25"/>
      <c r="I2226" s="15">
        <v>2226</v>
      </c>
      <c r="J2226" s="15"/>
      <c r="K2226" s="16"/>
      <c r="L2226" s="59" t="s">
        <v>573</v>
      </c>
      <c r="M2226">
        <v>1</v>
      </c>
    </row>
    <row r="2227" spans="1:13">
      <c r="A2227" s="17" t="s">
        <v>443</v>
      </c>
      <c r="B2227" s="17" t="s">
        <v>332</v>
      </c>
      <c r="C2227" s="18"/>
      <c r="D2227" s="19">
        <v>1</v>
      </c>
      <c r="E2227" s="58"/>
      <c r="F2227" s="20"/>
      <c r="G2227" s="18"/>
      <c r="H2227" s="25"/>
      <c r="I2227" s="15">
        <v>2227</v>
      </c>
      <c r="J2227" s="15"/>
      <c r="K2227" s="16"/>
      <c r="L2227" s="59" t="s">
        <v>573</v>
      </c>
      <c r="M2227">
        <v>1</v>
      </c>
    </row>
    <row r="2228" spans="1:13">
      <c r="A2228" s="17" t="s">
        <v>443</v>
      </c>
      <c r="B2228" s="17" t="s">
        <v>499</v>
      </c>
      <c r="C2228" s="18"/>
      <c r="D2228" s="19">
        <v>1</v>
      </c>
      <c r="E2228" s="58"/>
      <c r="F2228" s="20"/>
      <c r="G2228" s="18"/>
      <c r="H2228" s="25"/>
      <c r="I2228" s="15">
        <v>2228</v>
      </c>
      <c r="J2228" s="15"/>
      <c r="K2228" s="16"/>
      <c r="L2228" s="59" t="s">
        <v>573</v>
      </c>
      <c r="M2228">
        <v>1</v>
      </c>
    </row>
    <row r="2229" spans="1:13">
      <c r="A2229" s="17" t="s">
        <v>443</v>
      </c>
      <c r="B2229" s="17" t="s">
        <v>468</v>
      </c>
      <c r="C2229" s="18"/>
      <c r="D2229" s="19">
        <v>1</v>
      </c>
      <c r="E2229" s="58"/>
      <c r="F2229" s="20"/>
      <c r="G2229" s="18"/>
      <c r="H2229" s="25"/>
      <c r="I2229" s="15">
        <v>2229</v>
      </c>
      <c r="J2229" s="15"/>
      <c r="K2229" s="16"/>
      <c r="L2229" s="59" t="s">
        <v>573</v>
      </c>
      <c r="M2229">
        <v>1</v>
      </c>
    </row>
    <row r="2230" spans="1:13">
      <c r="A2230" s="17" t="s">
        <v>351</v>
      </c>
      <c r="B2230" s="17" t="s">
        <v>443</v>
      </c>
      <c r="C2230" s="18"/>
      <c r="D2230" s="19">
        <v>1</v>
      </c>
      <c r="E2230" s="58"/>
      <c r="F2230" s="20"/>
      <c r="G2230" s="18"/>
      <c r="H2230" s="25"/>
      <c r="I2230" s="15">
        <v>2230</v>
      </c>
      <c r="J2230" s="15"/>
      <c r="K2230" s="16"/>
      <c r="L2230" s="59" t="s">
        <v>573</v>
      </c>
      <c r="M2230">
        <v>1</v>
      </c>
    </row>
    <row r="2231" spans="1:13">
      <c r="A2231" s="17" t="s">
        <v>444</v>
      </c>
      <c r="B2231" s="17" t="s">
        <v>443</v>
      </c>
      <c r="C2231" s="18"/>
      <c r="D2231" s="19">
        <v>1</v>
      </c>
      <c r="E2231" s="58"/>
      <c r="F2231" s="20"/>
      <c r="G2231" s="18"/>
      <c r="H2231" s="25"/>
      <c r="I2231" s="15">
        <v>2231</v>
      </c>
      <c r="J2231" s="15"/>
      <c r="K2231" s="16"/>
      <c r="L2231" s="59" t="s">
        <v>573</v>
      </c>
      <c r="M2231">
        <v>1</v>
      </c>
    </row>
    <row r="2232" spans="1:13">
      <c r="A2232" s="17" t="s">
        <v>352</v>
      </c>
      <c r="B2232" s="17" t="s">
        <v>443</v>
      </c>
      <c r="C2232" s="18"/>
      <c r="D2232" s="19">
        <v>1</v>
      </c>
      <c r="E2232" s="58"/>
      <c r="F2232" s="20"/>
      <c r="G2232" s="18"/>
      <c r="H2232" s="25"/>
      <c r="I2232" s="15">
        <v>2232</v>
      </c>
      <c r="J2232" s="15"/>
      <c r="K2232" s="16"/>
      <c r="L2232" s="59" t="s">
        <v>573</v>
      </c>
      <c r="M2232">
        <v>1</v>
      </c>
    </row>
    <row r="2233" spans="1:13">
      <c r="A2233" s="17" t="s">
        <v>231</v>
      </c>
      <c r="B2233" s="17" t="s">
        <v>443</v>
      </c>
      <c r="C2233" s="18"/>
      <c r="D2233" s="19">
        <v>1</v>
      </c>
      <c r="E2233" s="58"/>
      <c r="F2233" s="20"/>
      <c r="G2233" s="18"/>
      <c r="H2233" s="25"/>
      <c r="I2233" s="15">
        <v>2233</v>
      </c>
      <c r="J2233" s="15"/>
      <c r="K2233" s="16"/>
      <c r="L2233" s="59" t="s">
        <v>573</v>
      </c>
      <c r="M2233">
        <v>1</v>
      </c>
    </row>
    <row r="2234" spans="1:13">
      <c r="A2234" s="17" t="s">
        <v>499</v>
      </c>
      <c r="B2234" s="17" t="s">
        <v>443</v>
      </c>
      <c r="C2234" s="18"/>
      <c r="D2234" s="19">
        <v>1</v>
      </c>
      <c r="E2234" s="58"/>
      <c r="F2234" s="20"/>
      <c r="G2234" s="18"/>
      <c r="H2234" s="25"/>
      <c r="I2234" s="15">
        <v>2234</v>
      </c>
      <c r="J2234" s="15"/>
      <c r="K2234" s="16"/>
      <c r="L2234" s="59" t="s">
        <v>573</v>
      </c>
      <c r="M2234">
        <v>1</v>
      </c>
    </row>
    <row r="2235" spans="1:13">
      <c r="A2235" s="17" t="s">
        <v>332</v>
      </c>
      <c r="B2235" s="17" t="s">
        <v>443</v>
      </c>
      <c r="C2235" s="18"/>
      <c r="D2235" s="19">
        <v>1</v>
      </c>
      <c r="E2235" s="58"/>
      <c r="F2235" s="20"/>
      <c r="G2235" s="18"/>
      <c r="H2235" s="25"/>
      <c r="I2235" s="15">
        <v>2235</v>
      </c>
      <c r="J2235" s="15"/>
      <c r="K2235" s="16"/>
      <c r="L2235" s="59" t="s">
        <v>573</v>
      </c>
      <c r="M2235">
        <v>1</v>
      </c>
    </row>
    <row r="2236" spans="1:13">
      <c r="A2236" s="17" t="s">
        <v>369</v>
      </c>
      <c r="B2236" s="17" t="s">
        <v>443</v>
      </c>
      <c r="C2236" s="18"/>
      <c r="D2236" s="19">
        <v>1</v>
      </c>
      <c r="E2236" s="58"/>
      <c r="F2236" s="20"/>
      <c r="G2236" s="18"/>
      <c r="H2236" s="25"/>
      <c r="I2236" s="15">
        <v>2236</v>
      </c>
      <c r="J2236" s="15"/>
      <c r="K2236" s="16"/>
      <c r="L2236" s="59" t="s">
        <v>573</v>
      </c>
      <c r="M2236">
        <v>1</v>
      </c>
    </row>
    <row r="2237" spans="1:13">
      <c r="A2237" s="17" t="s">
        <v>373</v>
      </c>
      <c r="B2237" s="17" t="s">
        <v>443</v>
      </c>
      <c r="C2237" s="18"/>
      <c r="D2237" s="19">
        <v>1</v>
      </c>
      <c r="E2237" s="58"/>
      <c r="F2237" s="20"/>
      <c r="G2237" s="18"/>
      <c r="H2237" s="25"/>
      <c r="I2237" s="15">
        <v>2237</v>
      </c>
      <c r="J2237" s="15"/>
      <c r="K2237" s="16"/>
      <c r="L2237" s="59" t="s">
        <v>573</v>
      </c>
      <c r="M2237">
        <v>1</v>
      </c>
    </row>
    <row r="2238" spans="1:13">
      <c r="A2238" s="17" t="s">
        <v>464</v>
      </c>
      <c r="B2238" s="17" t="s">
        <v>443</v>
      </c>
      <c r="C2238" s="18"/>
      <c r="D2238" s="19">
        <v>1</v>
      </c>
      <c r="E2238" s="58"/>
      <c r="F2238" s="20"/>
      <c r="G2238" s="18"/>
      <c r="H2238" s="25"/>
      <c r="I2238" s="15">
        <v>2238</v>
      </c>
      <c r="J2238" s="15"/>
      <c r="K2238" s="16"/>
      <c r="L2238" s="59" t="s">
        <v>573</v>
      </c>
      <c r="M2238">
        <v>1</v>
      </c>
    </row>
    <row r="2239" spans="1:13">
      <c r="A2239" s="17" t="s">
        <v>445</v>
      </c>
      <c r="B2239" s="17" t="s">
        <v>443</v>
      </c>
      <c r="C2239" s="18"/>
      <c r="D2239" s="19">
        <v>1</v>
      </c>
      <c r="E2239" s="58"/>
      <c r="F2239" s="20"/>
      <c r="G2239" s="18"/>
      <c r="H2239" s="25"/>
      <c r="I2239" s="15">
        <v>2239</v>
      </c>
      <c r="J2239" s="15"/>
      <c r="K2239" s="16"/>
      <c r="L2239" s="59" t="s">
        <v>573</v>
      </c>
      <c r="M2239">
        <v>1</v>
      </c>
    </row>
    <row r="2240" spans="1:13">
      <c r="A2240" s="17" t="s">
        <v>513</v>
      </c>
      <c r="B2240" s="17" t="s">
        <v>443</v>
      </c>
      <c r="C2240" s="18"/>
      <c r="D2240" s="19">
        <v>1</v>
      </c>
      <c r="E2240" s="58"/>
      <c r="F2240" s="20"/>
      <c r="G2240" s="18"/>
      <c r="H2240" s="25"/>
      <c r="I2240" s="15">
        <v>2240</v>
      </c>
      <c r="J2240" s="15"/>
      <c r="K2240" s="16"/>
      <c r="L2240" s="59" t="s">
        <v>573</v>
      </c>
      <c r="M2240">
        <v>1</v>
      </c>
    </row>
    <row r="2241" spans="1:13">
      <c r="A2241" s="17" t="s">
        <v>540</v>
      </c>
      <c r="B2241" s="17" t="s">
        <v>443</v>
      </c>
      <c r="C2241" s="18"/>
      <c r="D2241" s="19">
        <v>1</v>
      </c>
      <c r="E2241" s="58"/>
      <c r="F2241" s="20"/>
      <c r="G2241" s="18"/>
      <c r="H2241" s="25"/>
      <c r="I2241" s="15">
        <v>2241</v>
      </c>
      <c r="J2241" s="15"/>
      <c r="K2241" s="16"/>
      <c r="L2241" s="59" t="s">
        <v>573</v>
      </c>
      <c r="M2241">
        <v>1</v>
      </c>
    </row>
    <row r="2242" spans="1:13">
      <c r="A2242" s="17" t="s">
        <v>171</v>
      </c>
      <c r="B2242" s="17" t="s">
        <v>353</v>
      </c>
      <c r="C2242" s="18"/>
      <c r="D2242" s="19">
        <v>1</v>
      </c>
      <c r="E2242" s="58"/>
      <c r="F2242" s="20"/>
      <c r="G2242" s="18"/>
      <c r="H2242" s="25"/>
      <c r="I2242" s="15">
        <v>2242</v>
      </c>
      <c r="J2242" s="15"/>
      <c r="K2242" s="16"/>
      <c r="L2242" s="59" t="s">
        <v>573</v>
      </c>
      <c r="M2242">
        <v>1</v>
      </c>
    </row>
    <row r="2243" spans="1:13">
      <c r="A2243" s="17" t="s">
        <v>353</v>
      </c>
      <c r="B2243" s="17" t="s">
        <v>486</v>
      </c>
      <c r="C2243" s="18"/>
      <c r="D2243" s="19">
        <v>1</v>
      </c>
      <c r="E2243" s="58"/>
      <c r="F2243" s="20"/>
      <c r="G2243" s="18"/>
      <c r="H2243" s="25"/>
      <c r="I2243" s="15">
        <v>2243</v>
      </c>
      <c r="J2243" s="15"/>
      <c r="K2243" s="16"/>
      <c r="L2243" s="59" t="s">
        <v>573</v>
      </c>
      <c r="M2243">
        <v>1</v>
      </c>
    </row>
    <row r="2244" spans="1:13">
      <c r="A2244" s="17" t="s">
        <v>353</v>
      </c>
      <c r="B2244" s="17" t="s">
        <v>468</v>
      </c>
      <c r="C2244" s="18"/>
      <c r="D2244" s="19">
        <v>1</v>
      </c>
      <c r="E2244" s="58"/>
      <c r="F2244" s="20"/>
      <c r="G2244" s="18"/>
      <c r="H2244" s="25"/>
      <c r="I2244" s="15">
        <v>2244</v>
      </c>
      <c r="J2244" s="15"/>
      <c r="K2244" s="16"/>
      <c r="L2244" s="59" t="s">
        <v>573</v>
      </c>
      <c r="M2244">
        <v>1</v>
      </c>
    </row>
    <row r="2245" spans="1:13">
      <c r="A2245" s="17" t="s">
        <v>353</v>
      </c>
      <c r="B2245" s="17" t="s">
        <v>352</v>
      </c>
      <c r="C2245" s="18"/>
      <c r="D2245" s="19">
        <v>1</v>
      </c>
      <c r="E2245" s="58"/>
      <c r="F2245" s="20"/>
      <c r="G2245" s="18"/>
      <c r="H2245" s="25"/>
      <c r="I2245" s="15">
        <v>2245</v>
      </c>
      <c r="J2245" s="15"/>
      <c r="K2245" s="16"/>
      <c r="L2245" s="59" t="s">
        <v>573</v>
      </c>
      <c r="M2245">
        <v>1</v>
      </c>
    </row>
    <row r="2246" spans="1:13">
      <c r="A2246" s="17" t="s">
        <v>353</v>
      </c>
      <c r="B2246" s="17" t="s">
        <v>351</v>
      </c>
      <c r="C2246" s="18"/>
      <c r="D2246" s="19">
        <v>1</v>
      </c>
      <c r="E2246" s="58"/>
      <c r="F2246" s="20"/>
      <c r="G2246" s="18"/>
      <c r="H2246" s="25"/>
      <c r="I2246" s="15">
        <v>2246</v>
      </c>
      <c r="J2246" s="15"/>
      <c r="K2246" s="16"/>
      <c r="L2246" s="59" t="s">
        <v>573</v>
      </c>
      <c r="M2246">
        <v>1</v>
      </c>
    </row>
    <row r="2247" spans="1:13">
      <c r="A2247" s="17" t="s">
        <v>353</v>
      </c>
      <c r="B2247" s="17" t="s">
        <v>231</v>
      </c>
      <c r="C2247" s="18"/>
      <c r="D2247" s="19">
        <v>1</v>
      </c>
      <c r="E2247" s="58"/>
      <c r="F2247" s="20"/>
      <c r="G2247" s="18"/>
      <c r="H2247" s="25"/>
      <c r="I2247" s="15">
        <v>2247</v>
      </c>
      <c r="J2247" s="15"/>
      <c r="K2247" s="16"/>
      <c r="L2247" s="59" t="s">
        <v>573</v>
      </c>
      <c r="M2247">
        <v>1</v>
      </c>
    </row>
    <row r="2248" spans="1:13">
      <c r="A2248" s="17" t="s">
        <v>353</v>
      </c>
      <c r="B2248" s="17" t="s">
        <v>356</v>
      </c>
      <c r="C2248" s="18"/>
      <c r="D2248" s="19">
        <v>1</v>
      </c>
      <c r="E2248" s="58"/>
      <c r="F2248" s="20"/>
      <c r="G2248" s="18"/>
      <c r="H2248" s="25"/>
      <c r="I2248" s="15">
        <v>2248</v>
      </c>
      <c r="J2248" s="15"/>
      <c r="K2248" s="16"/>
      <c r="L2248" s="59" t="s">
        <v>573</v>
      </c>
      <c r="M2248">
        <v>1</v>
      </c>
    </row>
    <row r="2249" spans="1:13">
      <c r="A2249" s="17" t="s">
        <v>353</v>
      </c>
      <c r="B2249" s="17" t="s">
        <v>513</v>
      </c>
      <c r="C2249" s="18"/>
      <c r="D2249" s="19">
        <v>1</v>
      </c>
      <c r="E2249" s="58"/>
      <c r="F2249" s="20"/>
      <c r="G2249" s="18"/>
      <c r="H2249" s="25"/>
      <c r="I2249" s="15">
        <v>2249</v>
      </c>
      <c r="J2249" s="15"/>
      <c r="K2249" s="16"/>
      <c r="L2249" s="59" t="s">
        <v>573</v>
      </c>
      <c r="M2249">
        <v>1</v>
      </c>
    </row>
    <row r="2250" spans="1:13">
      <c r="A2250" s="17" t="s">
        <v>353</v>
      </c>
      <c r="B2250" s="17" t="s">
        <v>373</v>
      </c>
      <c r="C2250" s="18"/>
      <c r="D2250" s="19">
        <v>1</v>
      </c>
      <c r="E2250" s="58"/>
      <c r="F2250" s="20"/>
      <c r="G2250" s="18"/>
      <c r="H2250" s="25"/>
      <c r="I2250" s="15">
        <v>2250</v>
      </c>
      <c r="J2250" s="15"/>
      <c r="K2250" s="16"/>
      <c r="L2250" s="59" t="s">
        <v>573</v>
      </c>
      <c r="M2250">
        <v>1</v>
      </c>
    </row>
    <row r="2251" spans="1:13">
      <c r="A2251" s="17" t="s">
        <v>353</v>
      </c>
      <c r="B2251" s="17" t="s">
        <v>542</v>
      </c>
      <c r="C2251" s="18"/>
      <c r="D2251" s="19">
        <v>1</v>
      </c>
      <c r="E2251" s="58"/>
      <c r="F2251" s="20"/>
      <c r="G2251" s="18"/>
      <c r="H2251" s="25"/>
      <c r="I2251" s="15">
        <v>2251</v>
      </c>
      <c r="J2251" s="15"/>
      <c r="K2251" s="16"/>
      <c r="L2251" s="59" t="s">
        <v>573</v>
      </c>
      <c r="M2251">
        <v>1</v>
      </c>
    </row>
    <row r="2252" spans="1:13">
      <c r="A2252" s="17" t="s">
        <v>353</v>
      </c>
      <c r="B2252" s="17" t="s">
        <v>314</v>
      </c>
      <c r="C2252" s="18"/>
      <c r="D2252" s="19">
        <v>1</v>
      </c>
      <c r="E2252" s="58"/>
      <c r="F2252" s="20"/>
      <c r="G2252" s="18"/>
      <c r="H2252" s="25"/>
      <c r="I2252" s="15">
        <v>2252</v>
      </c>
      <c r="J2252" s="15"/>
      <c r="K2252" s="16"/>
      <c r="L2252" s="59" t="s">
        <v>573</v>
      </c>
      <c r="M2252">
        <v>1</v>
      </c>
    </row>
    <row r="2253" spans="1:13">
      <c r="A2253" s="17" t="s">
        <v>353</v>
      </c>
      <c r="B2253" s="17" t="s">
        <v>497</v>
      </c>
      <c r="C2253" s="18"/>
      <c r="D2253" s="19">
        <v>1</v>
      </c>
      <c r="E2253" s="58"/>
      <c r="F2253" s="20"/>
      <c r="G2253" s="18"/>
      <c r="H2253" s="25"/>
      <c r="I2253" s="15">
        <v>2253</v>
      </c>
      <c r="J2253" s="15"/>
      <c r="K2253" s="16"/>
      <c r="L2253" s="59" t="s">
        <v>573</v>
      </c>
      <c r="M2253">
        <v>1</v>
      </c>
    </row>
    <row r="2254" spans="1:13">
      <c r="A2254" s="17" t="s">
        <v>353</v>
      </c>
      <c r="B2254" s="17" t="s">
        <v>540</v>
      </c>
      <c r="C2254" s="18"/>
      <c r="D2254" s="19">
        <v>1</v>
      </c>
      <c r="E2254" s="58"/>
      <c r="F2254" s="20"/>
      <c r="G2254" s="18"/>
      <c r="H2254" s="25"/>
      <c r="I2254" s="15">
        <v>2254</v>
      </c>
      <c r="J2254" s="15"/>
      <c r="K2254" s="16"/>
      <c r="L2254" s="59" t="s">
        <v>573</v>
      </c>
      <c r="M2254">
        <v>1</v>
      </c>
    </row>
    <row r="2255" spans="1:13">
      <c r="A2255" s="17" t="s">
        <v>353</v>
      </c>
      <c r="B2255" s="17" t="s">
        <v>171</v>
      </c>
      <c r="C2255" s="18"/>
      <c r="D2255" s="19">
        <v>1</v>
      </c>
      <c r="E2255" s="58"/>
      <c r="F2255" s="20"/>
      <c r="G2255" s="18"/>
      <c r="H2255" s="25"/>
      <c r="I2255" s="15">
        <v>2255</v>
      </c>
      <c r="J2255" s="15"/>
      <c r="K2255" s="16"/>
      <c r="L2255" s="59" t="s">
        <v>573</v>
      </c>
      <c r="M2255">
        <v>1</v>
      </c>
    </row>
    <row r="2256" spans="1:13">
      <c r="A2256" s="17" t="s">
        <v>353</v>
      </c>
      <c r="B2256" s="17" t="s">
        <v>369</v>
      </c>
      <c r="C2256" s="18"/>
      <c r="D2256" s="19">
        <v>1</v>
      </c>
      <c r="E2256" s="58"/>
      <c r="F2256" s="20"/>
      <c r="G2256" s="18"/>
      <c r="H2256" s="25"/>
      <c r="I2256" s="15">
        <v>2256</v>
      </c>
      <c r="J2256" s="15"/>
      <c r="K2256" s="16"/>
      <c r="L2256" s="59" t="s">
        <v>573</v>
      </c>
      <c r="M2256">
        <v>1</v>
      </c>
    </row>
    <row r="2257" spans="1:13">
      <c r="A2257" s="17" t="s">
        <v>353</v>
      </c>
      <c r="B2257" s="17" t="s">
        <v>444</v>
      </c>
      <c r="C2257" s="18"/>
      <c r="D2257" s="19">
        <v>1</v>
      </c>
      <c r="E2257" s="58"/>
      <c r="F2257" s="20"/>
      <c r="G2257" s="18"/>
      <c r="H2257" s="25"/>
      <c r="I2257" s="15">
        <v>2257</v>
      </c>
      <c r="J2257" s="15"/>
      <c r="K2257" s="16"/>
      <c r="L2257" s="59" t="s">
        <v>573</v>
      </c>
      <c r="M2257">
        <v>1</v>
      </c>
    </row>
    <row r="2258" spans="1:13">
      <c r="A2258" s="17" t="s">
        <v>486</v>
      </c>
      <c r="B2258" s="17" t="s">
        <v>353</v>
      </c>
      <c r="C2258" s="18"/>
      <c r="D2258" s="19">
        <v>1</v>
      </c>
      <c r="E2258" s="58"/>
      <c r="F2258" s="20"/>
      <c r="G2258" s="18"/>
      <c r="H2258" s="25"/>
      <c r="I2258" s="15">
        <v>2258</v>
      </c>
      <c r="J2258" s="15"/>
      <c r="K2258" s="16"/>
      <c r="L2258" s="59" t="s">
        <v>573</v>
      </c>
      <c r="M2258">
        <v>1</v>
      </c>
    </row>
    <row r="2259" spans="1:13">
      <c r="A2259" s="17" t="s">
        <v>498</v>
      </c>
      <c r="B2259" s="17" t="s">
        <v>353</v>
      </c>
      <c r="C2259" s="18"/>
      <c r="D2259" s="19">
        <v>1</v>
      </c>
      <c r="E2259" s="58"/>
      <c r="F2259" s="20"/>
      <c r="G2259" s="18"/>
      <c r="H2259" s="25"/>
      <c r="I2259" s="15">
        <v>2259</v>
      </c>
      <c r="J2259" s="15"/>
      <c r="K2259" s="16"/>
      <c r="L2259" s="59" t="s">
        <v>573</v>
      </c>
      <c r="M2259">
        <v>1</v>
      </c>
    </row>
    <row r="2260" spans="1:13">
      <c r="A2260" s="17" t="s">
        <v>351</v>
      </c>
      <c r="B2260" s="17" t="s">
        <v>353</v>
      </c>
      <c r="C2260" s="18"/>
      <c r="D2260" s="19">
        <v>1</v>
      </c>
      <c r="E2260" s="58"/>
      <c r="F2260" s="20"/>
      <c r="G2260" s="18"/>
      <c r="H2260" s="25"/>
      <c r="I2260" s="15">
        <v>2260</v>
      </c>
      <c r="J2260" s="15"/>
      <c r="K2260" s="16"/>
      <c r="L2260" s="59" t="s">
        <v>573</v>
      </c>
      <c r="M2260">
        <v>1</v>
      </c>
    </row>
    <row r="2261" spans="1:13">
      <c r="A2261" s="17" t="s">
        <v>542</v>
      </c>
      <c r="B2261" s="17" t="s">
        <v>353</v>
      </c>
      <c r="C2261" s="18"/>
      <c r="D2261" s="19">
        <v>1</v>
      </c>
      <c r="E2261" s="58"/>
      <c r="F2261" s="20"/>
      <c r="G2261" s="18"/>
      <c r="H2261" s="25"/>
      <c r="I2261" s="15">
        <v>2261</v>
      </c>
      <c r="J2261" s="15"/>
      <c r="K2261" s="16"/>
      <c r="L2261" s="59" t="s">
        <v>573</v>
      </c>
      <c r="M2261">
        <v>1</v>
      </c>
    </row>
    <row r="2262" spans="1:13">
      <c r="A2262" s="17" t="s">
        <v>231</v>
      </c>
      <c r="B2262" s="17" t="s">
        <v>353</v>
      </c>
      <c r="C2262" s="18"/>
      <c r="D2262" s="19">
        <v>1</v>
      </c>
      <c r="E2262" s="58"/>
      <c r="F2262" s="20"/>
      <c r="G2262" s="18"/>
      <c r="H2262" s="25"/>
      <c r="I2262" s="15">
        <v>2262</v>
      </c>
      <c r="J2262" s="15"/>
      <c r="K2262" s="16"/>
      <c r="L2262" s="59" t="s">
        <v>573</v>
      </c>
      <c r="M2262">
        <v>1</v>
      </c>
    </row>
    <row r="2263" spans="1:13">
      <c r="A2263" s="17" t="s">
        <v>357</v>
      </c>
      <c r="B2263" s="17" t="s">
        <v>353</v>
      </c>
      <c r="C2263" s="18"/>
      <c r="D2263" s="19">
        <v>1</v>
      </c>
      <c r="E2263" s="58"/>
      <c r="F2263" s="20"/>
      <c r="G2263" s="18"/>
      <c r="H2263" s="25"/>
      <c r="I2263" s="15">
        <v>2263</v>
      </c>
      <c r="J2263" s="15"/>
      <c r="K2263" s="16"/>
      <c r="L2263" s="59" t="s">
        <v>573</v>
      </c>
      <c r="M2263">
        <v>1</v>
      </c>
    </row>
    <row r="2264" spans="1:13">
      <c r="A2264" s="17" t="s">
        <v>332</v>
      </c>
      <c r="B2264" s="17" t="s">
        <v>353</v>
      </c>
      <c r="C2264" s="18"/>
      <c r="D2264" s="19">
        <v>1</v>
      </c>
      <c r="E2264" s="58"/>
      <c r="F2264" s="20"/>
      <c r="G2264" s="18"/>
      <c r="H2264" s="25"/>
      <c r="I2264" s="15">
        <v>2264</v>
      </c>
      <c r="J2264" s="15"/>
      <c r="K2264" s="16"/>
      <c r="L2264" s="59" t="s">
        <v>573</v>
      </c>
      <c r="M2264">
        <v>1</v>
      </c>
    </row>
    <row r="2265" spans="1:13">
      <c r="A2265" s="17" t="s">
        <v>369</v>
      </c>
      <c r="B2265" s="17" t="s">
        <v>353</v>
      </c>
      <c r="C2265" s="18"/>
      <c r="D2265" s="19">
        <v>1</v>
      </c>
      <c r="E2265" s="58"/>
      <c r="F2265" s="20"/>
      <c r="G2265" s="18"/>
      <c r="H2265" s="25"/>
      <c r="I2265" s="15">
        <v>2265</v>
      </c>
      <c r="J2265" s="15"/>
      <c r="K2265" s="16"/>
      <c r="L2265" s="59" t="s">
        <v>573</v>
      </c>
      <c r="M2265">
        <v>1</v>
      </c>
    </row>
    <row r="2266" spans="1:13">
      <c r="A2266" s="17" t="s">
        <v>373</v>
      </c>
      <c r="B2266" s="17" t="s">
        <v>353</v>
      </c>
      <c r="C2266" s="18"/>
      <c r="D2266" s="19">
        <v>1</v>
      </c>
      <c r="E2266" s="58"/>
      <c r="F2266" s="20"/>
      <c r="G2266" s="18"/>
      <c r="H2266" s="25"/>
      <c r="I2266" s="15">
        <v>2266</v>
      </c>
      <c r="J2266" s="15"/>
      <c r="K2266" s="16"/>
      <c r="L2266" s="59" t="s">
        <v>573</v>
      </c>
      <c r="M2266">
        <v>1</v>
      </c>
    </row>
    <row r="2267" spans="1:13">
      <c r="A2267" s="17" t="s">
        <v>468</v>
      </c>
      <c r="B2267" s="17" t="s">
        <v>353</v>
      </c>
      <c r="C2267" s="18"/>
      <c r="D2267" s="19">
        <v>1</v>
      </c>
      <c r="E2267" s="58"/>
      <c r="F2267" s="20"/>
      <c r="G2267" s="18"/>
      <c r="H2267" s="25"/>
      <c r="I2267" s="15">
        <v>2267</v>
      </c>
      <c r="J2267" s="15"/>
      <c r="K2267" s="16"/>
      <c r="L2267" s="59" t="s">
        <v>573</v>
      </c>
      <c r="M2267">
        <v>1</v>
      </c>
    </row>
    <row r="2268" spans="1:13">
      <c r="A2268" s="17" t="s">
        <v>509</v>
      </c>
      <c r="B2268" s="17" t="s">
        <v>353</v>
      </c>
      <c r="C2268" s="18"/>
      <c r="D2268" s="19">
        <v>1</v>
      </c>
      <c r="E2268" s="58"/>
      <c r="F2268" s="20"/>
      <c r="G2268" s="18"/>
      <c r="H2268" s="25"/>
      <c r="I2268" s="15">
        <v>2268</v>
      </c>
      <c r="J2268" s="15"/>
      <c r="K2268" s="16"/>
      <c r="L2268" s="59" t="s">
        <v>573</v>
      </c>
      <c r="M2268">
        <v>1</v>
      </c>
    </row>
    <row r="2269" spans="1:13">
      <c r="A2269" s="17" t="s">
        <v>513</v>
      </c>
      <c r="B2269" s="17" t="s">
        <v>353</v>
      </c>
      <c r="C2269" s="18"/>
      <c r="D2269" s="19">
        <v>1</v>
      </c>
      <c r="E2269" s="58"/>
      <c r="F2269" s="20"/>
      <c r="G2269" s="18"/>
      <c r="H2269" s="25"/>
      <c r="I2269" s="15">
        <v>2269</v>
      </c>
      <c r="J2269" s="15"/>
      <c r="K2269" s="16"/>
      <c r="L2269" s="59" t="s">
        <v>573</v>
      </c>
      <c r="M2269">
        <v>1</v>
      </c>
    </row>
    <row r="2270" spans="1:13">
      <c r="A2270" s="17" t="s">
        <v>540</v>
      </c>
      <c r="B2270" s="17" t="s">
        <v>353</v>
      </c>
      <c r="C2270" s="18"/>
      <c r="D2270" s="19">
        <v>1</v>
      </c>
      <c r="E2270" s="58"/>
      <c r="F2270" s="20"/>
      <c r="G2270" s="18"/>
      <c r="H2270" s="25"/>
      <c r="I2270" s="15">
        <v>2270</v>
      </c>
      <c r="J2270" s="15"/>
      <c r="K2270" s="16"/>
      <c r="L2270" s="59" t="s">
        <v>573</v>
      </c>
      <c r="M2270">
        <v>1</v>
      </c>
    </row>
    <row r="2271" spans="1:13">
      <c r="A2271" s="17" t="s">
        <v>396</v>
      </c>
      <c r="B2271" s="17" t="s">
        <v>352</v>
      </c>
      <c r="C2271" s="18"/>
      <c r="D2271" s="19">
        <v>1</v>
      </c>
      <c r="E2271" s="58"/>
      <c r="F2271" s="20"/>
      <c r="G2271" s="18"/>
      <c r="H2271" s="25"/>
      <c r="I2271" s="15">
        <v>2271</v>
      </c>
      <c r="J2271" s="15"/>
      <c r="K2271" s="16"/>
      <c r="L2271" s="59" t="s">
        <v>573</v>
      </c>
      <c r="M2271">
        <v>1</v>
      </c>
    </row>
    <row r="2272" spans="1:13">
      <c r="A2272" s="17" t="s">
        <v>486</v>
      </c>
      <c r="B2272" s="17" t="s">
        <v>352</v>
      </c>
      <c r="C2272" s="18"/>
      <c r="D2272" s="19">
        <v>1</v>
      </c>
      <c r="E2272" s="58"/>
      <c r="F2272" s="20"/>
      <c r="G2272" s="18"/>
      <c r="H2272" s="25"/>
      <c r="I2272" s="15">
        <v>2272</v>
      </c>
      <c r="J2272" s="15"/>
      <c r="K2272" s="16"/>
      <c r="L2272" s="59" t="s">
        <v>573</v>
      </c>
      <c r="M2272">
        <v>1</v>
      </c>
    </row>
    <row r="2273" spans="1:13">
      <c r="A2273" s="17" t="s">
        <v>333</v>
      </c>
      <c r="B2273" s="17" t="s">
        <v>352</v>
      </c>
      <c r="C2273" s="18"/>
      <c r="D2273" s="19">
        <v>1</v>
      </c>
      <c r="E2273" s="58"/>
      <c r="F2273" s="20"/>
      <c r="G2273" s="18"/>
      <c r="H2273" s="25"/>
      <c r="I2273" s="15">
        <v>2273</v>
      </c>
      <c r="J2273" s="15"/>
      <c r="K2273" s="16"/>
      <c r="L2273" s="59" t="s">
        <v>573</v>
      </c>
      <c r="M2273">
        <v>1</v>
      </c>
    </row>
    <row r="2274" spans="1:13">
      <c r="A2274" s="17" t="s">
        <v>510</v>
      </c>
      <c r="B2274" s="17" t="s">
        <v>352</v>
      </c>
      <c r="C2274" s="18"/>
      <c r="D2274" s="19">
        <v>1</v>
      </c>
      <c r="E2274" s="58"/>
      <c r="F2274" s="20"/>
      <c r="G2274" s="18"/>
      <c r="H2274" s="25"/>
      <c r="I2274" s="15">
        <v>2274</v>
      </c>
      <c r="J2274" s="15"/>
      <c r="K2274" s="16"/>
      <c r="L2274" s="59" t="s">
        <v>573</v>
      </c>
      <c r="M2274">
        <v>1</v>
      </c>
    </row>
    <row r="2275" spans="1:13">
      <c r="A2275" s="17" t="s">
        <v>351</v>
      </c>
      <c r="B2275" s="17" t="s">
        <v>352</v>
      </c>
      <c r="C2275" s="18"/>
      <c r="D2275" s="19">
        <v>1</v>
      </c>
      <c r="E2275" s="58"/>
      <c r="F2275" s="20"/>
      <c r="G2275" s="18"/>
      <c r="H2275" s="25"/>
      <c r="I2275" s="15">
        <v>2275</v>
      </c>
      <c r="J2275" s="15"/>
      <c r="K2275" s="16"/>
      <c r="L2275" s="59" t="s">
        <v>573</v>
      </c>
      <c r="M2275">
        <v>1</v>
      </c>
    </row>
    <row r="2276" spans="1:13">
      <c r="A2276" s="17" t="s">
        <v>352</v>
      </c>
      <c r="B2276" s="17" t="s">
        <v>540</v>
      </c>
      <c r="C2276" s="18"/>
      <c r="D2276" s="19">
        <v>1</v>
      </c>
      <c r="E2276" s="58"/>
      <c r="F2276" s="20"/>
      <c r="G2276" s="18"/>
      <c r="H2276" s="25"/>
      <c r="I2276" s="15">
        <v>2276</v>
      </c>
      <c r="J2276" s="15"/>
      <c r="K2276" s="16"/>
      <c r="L2276" s="59" t="s">
        <v>573</v>
      </c>
      <c r="M2276">
        <v>1</v>
      </c>
    </row>
    <row r="2277" spans="1:13">
      <c r="A2277" s="17" t="s">
        <v>352</v>
      </c>
      <c r="B2277" s="17" t="s">
        <v>543</v>
      </c>
      <c r="C2277" s="18"/>
      <c r="D2277" s="19">
        <v>1</v>
      </c>
      <c r="E2277" s="58"/>
      <c r="F2277" s="20"/>
      <c r="G2277" s="18"/>
      <c r="H2277" s="25"/>
      <c r="I2277" s="15">
        <v>2277</v>
      </c>
      <c r="J2277" s="15"/>
      <c r="K2277" s="16"/>
      <c r="L2277" s="59" t="s">
        <v>573</v>
      </c>
      <c r="M2277">
        <v>1</v>
      </c>
    </row>
    <row r="2278" spans="1:13">
      <c r="A2278" s="17" t="s">
        <v>352</v>
      </c>
      <c r="B2278" s="17" t="s">
        <v>510</v>
      </c>
      <c r="C2278" s="18"/>
      <c r="D2278" s="19">
        <v>1</v>
      </c>
      <c r="E2278" s="58"/>
      <c r="F2278" s="20"/>
      <c r="G2278" s="18"/>
      <c r="H2278" s="25"/>
      <c r="I2278" s="15">
        <v>2278</v>
      </c>
      <c r="J2278" s="15"/>
      <c r="K2278" s="16"/>
      <c r="L2278" s="59" t="s">
        <v>573</v>
      </c>
      <c r="M2278">
        <v>1</v>
      </c>
    </row>
    <row r="2279" spans="1:13">
      <c r="A2279" s="17" t="s">
        <v>352</v>
      </c>
      <c r="B2279" s="17" t="s">
        <v>252</v>
      </c>
      <c r="C2279" s="18"/>
      <c r="D2279" s="19">
        <v>1</v>
      </c>
      <c r="E2279" s="58"/>
      <c r="F2279" s="20"/>
      <c r="G2279" s="18"/>
      <c r="H2279" s="25"/>
      <c r="I2279" s="15">
        <v>2279</v>
      </c>
      <c r="J2279" s="15"/>
      <c r="K2279" s="16"/>
      <c r="L2279" s="59" t="s">
        <v>573</v>
      </c>
      <c r="M2279">
        <v>1</v>
      </c>
    </row>
    <row r="2280" spans="1:13">
      <c r="A2280" s="17" t="s">
        <v>352</v>
      </c>
      <c r="B2280" s="17" t="s">
        <v>369</v>
      </c>
      <c r="C2280" s="18"/>
      <c r="D2280" s="19">
        <v>1</v>
      </c>
      <c r="E2280" s="58"/>
      <c r="F2280" s="20"/>
      <c r="G2280" s="18"/>
      <c r="H2280" s="25"/>
      <c r="I2280" s="15">
        <v>2280</v>
      </c>
      <c r="J2280" s="15"/>
      <c r="K2280" s="16"/>
      <c r="L2280" s="59" t="s">
        <v>573</v>
      </c>
      <c r="M2280">
        <v>1</v>
      </c>
    </row>
    <row r="2281" spans="1:13">
      <c r="A2281" s="17" t="s">
        <v>352</v>
      </c>
      <c r="B2281" s="17" t="s">
        <v>438</v>
      </c>
      <c r="C2281" s="18"/>
      <c r="D2281" s="19">
        <v>1</v>
      </c>
      <c r="E2281" s="58"/>
      <c r="F2281" s="20"/>
      <c r="G2281" s="18"/>
      <c r="H2281" s="25"/>
      <c r="I2281" s="15">
        <v>2281</v>
      </c>
      <c r="J2281" s="15"/>
      <c r="K2281" s="16"/>
      <c r="L2281" s="59" t="s">
        <v>573</v>
      </c>
      <c r="M2281">
        <v>1</v>
      </c>
    </row>
    <row r="2282" spans="1:13">
      <c r="A2282" s="17" t="s">
        <v>352</v>
      </c>
      <c r="B2282" s="17" t="s">
        <v>499</v>
      </c>
      <c r="C2282" s="18"/>
      <c r="D2282" s="19">
        <v>1</v>
      </c>
      <c r="E2282" s="58"/>
      <c r="F2282" s="20"/>
      <c r="G2282" s="18"/>
      <c r="H2282" s="25"/>
      <c r="I2282" s="15">
        <v>2282</v>
      </c>
      <c r="J2282" s="15"/>
      <c r="K2282" s="16"/>
      <c r="L2282" s="59" t="s">
        <v>573</v>
      </c>
      <c r="M2282">
        <v>1</v>
      </c>
    </row>
    <row r="2283" spans="1:13">
      <c r="A2283" s="17" t="s">
        <v>352</v>
      </c>
      <c r="B2283" s="17" t="s">
        <v>434</v>
      </c>
      <c r="C2283" s="18"/>
      <c r="D2283" s="19">
        <v>1</v>
      </c>
      <c r="E2283" s="58"/>
      <c r="F2283" s="20"/>
      <c r="G2283" s="18"/>
      <c r="H2283" s="25"/>
      <c r="I2283" s="15">
        <v>2283</v>
      </c>
      <c r="J2283" s="15"/>
      <c r="K2283" s="16"/>
      <c r="L2283" s="59" t="s">
        <v>573</v>
      </c>
      <c r="M2283">
        <v>1</v>
      </c>
    </row>
    <row r="2284" spans="1:13">
      <c r="A2284" s="17" t="s">
        <v>352</v>
      </c>
      <c r="B2284" s="17" t="s">
        <v>532</v>
      </c>
      <c r="C2284" s="18"/>
      <c r="D2284" s="19">
        <v>1</v>
      </c>
      <c r="E2284" s="58"/>
      <c r="F2284" s="20"/>
      <c r="G2284" s="18"/>
      <c r="H2284" s="25"/>
      <c r="I2284" s="15">
        <v>2284</v>
      </c>
      <c r="J2284" s="15"/>
      <c r="K2284" s="16"/>
      <c r="L2284" s="59" t="s">
        <v>573</v>
      </c>
      <c r="M2284">
        <v>1</v>
      </c>
    </row>
    <row r="2285" spans="1:13">
      <c r="A2285" s="17" t="s">
        <v>352</v>
      </c>
      <c r="B2285" s="17" t="s">
        <v>497</v>
      </c>
      <c r="C2285" s="18"/>
      <c r="D2285" s="19">
        <v>1</v>
      </c>
      <c r="E2285" s="58"/>
      <c r="F2285" s="20"/>
      <c r="G2285" s="18"/>
      <c r="H2285" s="25"/>
      <c r="I2285" s="15">
        <v>2285</v>
      </c>
      <c r="J2285" s="15"/>
      <c r="K2285" s="16"/>
      <c r="L2285" s="59" t="s">
        <v>573</v>
      </c>
      <c r="M2285">
        <v>1</v>
      </c>
    </row>
    <row r="2286" spans="1:13">
      <c r="A2286" s="17" t="s">
        <v>352</v>
      </c>
      <c r="B2286" s="17" t="s">
        <v>171</v>
      </c>
      <c r="C2286" s="18"/>
      <c r="D2286" s="19">
        <v>1</v>
      </c>
      <c r="E2286" s="58"/>
      <c r="F2286" s="20"/>
      <c r="G2286" s="18"/>
      <c r="H2286" s="25"/>
      <c r="I2286" s="15">
        <v>2286</v>
      </c>
      <c r="J2286" s="15"/>
      <c r="K2286" s="16"/>
      <c r="L2286" s="59" t="s">
        <v>573</v>
      </c>
      <c r="M2286">
        <v>1</v>
      </c>
    </row>
    <row r="2287" spans="1:13">
      <c r="A2287" s="17" t="s">
        <v>352</v>
      </c>
      <c r="B2287" s="17" t="s">
        <v>333</v>
      </c>
      <c r="C2287" s="18"/>
      <c r="D2287" s="19">
        <v>1</v>
      </c>
      <c r="E2287" s="58"/>
      <c r="F2287" s="20"/>
      <c r="G2287" s="18"/>
      <c r="H2287" s="25"/>
      <c r="I2287" s="15">
        <v>2287</v>
      </c>
      <c r="J2287" s="15"/>
      <c r="K2287" s="16"/>
      <c r="L2287" s="59" t="s">
        <v>573</v>
      </c>
      <c r="M2287">
        <v>1</v>
      </c>
    </row>
    <row r="2288" spans="1:13">
      <c r="A2288" s="17" t="s">
        <v>352</v>
      </c>
      <c r="B2288" s="17" t="s">
        <v>530</v>
      </c>
      <c r="C2288" s="18"/>
      <c r="D2288" s="19">
        <v>1</v>
      </c>
      <c r="E2288" s="58"/>
      <c r="F2288" s="20"/>
      <c r="G2288" s="18"/>
      <c r="H2288" s="25"/>
      <c r="I2288" s="15">
        <v>2288</v>
      </c>
      <c r="J2288" s="15"/>
      <c r="K2288" s="16"/>
      <c r="L2288" s="59" t="s">
        <v>573</v>
      </c>
      <c r="M2288">
        <v>1</v>
      </c>
    </row>
    <row r="2289" spans="1:13">
      <c r="A2289" s="17" t="s">
        <v>332</v>
      </c>
      <c r="B2289" s="17" t="s">
        <v>352</v>
      </c>
      <c r="C2289" s="18"/>
      <c r="D2289" s="19">
        <v>1</v>
      </c>
      <c r="E2289" s="58"/>
      <c r="F2289" s="20"/>
      <c r="G2289" s="18"/>
      <c r="H2289" s="25"/>
      <c r="I2289" s="15">
        <v>2289</v>
      </c>
      <c r="J2289" s="15"/>
      <c r="K2289" s="16"/>
      <c r="L2289" s="59" t="s">
        <v>573</v>
      </c>
      <c r="M2289">
        <v>1</v>
      </c>
    </row>
    <row r="2290" spans="1:13">
      <c r="A2290" s="17" t="s">
        <v>369</v>
      </c>
      <c r="B2290" s="17" t="s">
        <v>352</v>
      </c>
      <c r="C2290" s="18"/>
      <c r="D2290" s="19">
        <v>1</v>
      </c>
      <c r="E2290" s="58"/>
      <c r="F2290" s="20"/>
      <c r="G2290" s="18"/>
      <c r="H2290" s="25"/>
      <c r="I2290" s="15">
        <v>2290</v>
      </c>
      <c r="J2290" s="15"/>
      <c r="K2290" s="16"/>
      <c r="L2290" s="59" t="s">
        <v>573</v>
      </c>
      <c r="M2290">
        <v>1</v>
      </c>
    </row>
    <row r="2291" spans="1:13">
      <c r="A2291" s="17" t="s">
        <v>468</v>
      </c>
      <c r="B2291" s="17" t="s">
        <v>352</v>
      </c>
      <c r="C2291" s="18"/>
      <c r="D2291" s="19">
        <v>1</v>
      </c>
      <c r="E2291" s="58"/>
      <c r="F2291" s="20"/>
      <c r="G2291" s="18"/>
      <c r="H2291" s="25"/>
      <c r="I2291" s="15">
        <v>2291</v>
      </c>
      <c r="J2291" s="15"/>
      <c r="K2291" s="16"/>
      <c r="L2291" s="59" t="s">
        <v>573</v>
      </c>
      <c r="M2291">
        <v>1</v>
      </c>
    </row>
    <row r="2292" spans="1:13">
      <c r="A2292" s="17" t="s">
        <v>509</v>
      </c>
      <c r="B2292" s="17" t="s">
        <v>352</v>
      </c>
      <c r="C2292" s="18"/>
      <c r="D2292" s="19">
        <v>1</v>
      </c>
      <c r="E2292" s="58"/>
      <c r="F2292" s="20"/>
      <c r="G2292" s="18"/>
      <c r="H2292" s="25"/>
      <c r="I2292" s="15">
        <v>2292</v>
      </c>
      <c r="J2292" s="15"/>
      <c r="K2292" s="16"/>
      <c r="L2292" s="59" t="s">
        <v>573</v>
      </c>
      <c r="M2292">
        <v>1</v>
      </c>
    </row>
    <row r="2293" spans="1:13">
      <c r="A2293" s="17" t="s">
        <v>513</v>
      </c>
      <c r="B2293" s="17" t="s">
        <v>352</v>
      </c>
      <c r="C2293" s="18"/>
      <c r="D2293" s="19">
        <v>1</v>
      </c>
      <c r="E2293" s="58"/>
      <c r="F2293" s="20"/>
      <c r="G2293" s="18"/>
      <c r="H2293" s="25"/>
      <c r="I2293" s="15">
        <v>2293</v>
      </c>
      <c r="J2293" s="15"/>
      <c r="K2293" s="16"/>
      <c r="L2293" s="59" t="s">
        <v>573</v>
      </c>
      <c r="M2293">
        <v>1</v>
      </c>
    </row>
    <row r="2294" spans="1:13">
      <c r="A2294" s="17" t="s">
        <v>543</v>
      </c>
      <c r="B2294" s="17" t="s">
        <v>352</v>
      </c>
      <c r="C2294" s="18"/>
      <c r="D2294" s="19">
        <v>1</v>
      </c>
      <c r="E2294" s="58"/>
      <c r="F2294" s="20"/>
      <c r="G2294" s="18"/>
      <c r="H2294" s="25"/>
      <c r="I2294" s="15">
        <v>2294</v>
      </c>
      <c r="J2294" s="15"/>
      <c r="K2294" s="16"/>
      <c r="L2294" s="59" t="s">
        <v>573</v>
      </c>
      <c r="M2294">
        <v>1</v>
      </c>
    </row>
    <row r="2295" spans="1:13">
      <c r="A2295" s="17" t="s">
        <v>231</v>
      </c>
      <c r="B2295" s="17" t="s">
        <v>484</v>
      </c>
      <c r="C2295" s="18"/>
      <c r="D2295" s="19">
        <v>5.5</v>
      </c>
      <c r="E2295" s="58"/>
      <c r="F2295" s="20"/>
      <c r="G2295" s="18"/>
      <c r="H2295" s="25"/>
      <c r="I2295" s="15">
        <v>2295</v>
      </c>
      <c r="J2295" s="15"/>
      <c r="K2295" s="16"/>
      <c r="L2295" s="59" t="s">
        <v>572</v>
      </c>
      <c r="M2295">
        <v>2</v>
      </c>
    </row>
    <row r="2296" spans="1:13">
      <c r="A2296" s="17" t="s">
        <v>314</v>
      </c>
      <c r="B2296" s="17" t="s">
        <v>231</v>
      </c>
      <c r="C2296" s="18"/>
      <c r="D2296" s="19">
        <v>1</v>
      </c>
      <c r="E2296" s="58"/>
      <c r="F2296" s="20"/>
      <c r="G2296" s="18"/>
      <c r="H2296" s="25"/>
      <c r="I2296" s="15">
        <v>2296</v>
      </c>
      <c r="J2296" s="15"/>
      <c r="K2296" s="16"/>
      <c r="L2296" s="59" t="s">
        <v>573</v>
      </c>
      <c r="M2296">
        <v>1</v>
      </c>
    </row>
    <row r="2297" spans="1:13">
      <c r="A2297" s="17" t="s">
        <v>252</v>
      </c>
      <c r="B2297" s="17" t="s">
        <v>231</v>
      </c>
      <c r="C2297" s="18"/>
      <c r="D2297" s="19">
        <v>1</v>
      </c>
      <c r="E2297" s="58"/>
      <c r="F2297" s="20"/>
      <c r="G2297" s="18"/>
      <c r="H2297" s="25"/>
      <c r="I2297" s="15">
        <v>2297</v>
      </c>
      <c r="J2297" s="15"/>
      <c r="K2297" s="16"/>
      <c r="L2297" s="59" t="s">
        <v>573</v>
      </c>
      <c r="M2297">
        <v>1</v>
      </c>
    </row>
    <row r="2298" spans="1:13">
      <c r="A2298" s="17" t="s">
        <v>396</v>
      </c>
      <c r="B2298" s="17" t="s">
        <v>231</v>
      </c>
      <c r="C2298" s="18"/>
      <c r="D2298" s="19">
        <v>1</v>
      </c>
      <c r="E2298" s="58"/>
      <c r="F2298" s="20"/>
      <c r="G2298" s="18"/>
      <c r="H2298" s="25"/>
      <c r="I2298" s="15">
        <v>2298</v>
      </c>
      <c r="J2298" s="15"/>
      <c r="K2298" s="16"/>
      <c r="L2298" s="59" t="s">
        <v>573</v>
      </c>
      <c r="M2298">
        <v>1</v>
      </c>
    </row>
    <row r="2299" spans="1:13">
      <c r="A2299" s="17" t="s">
        <v>486</v>
      </c>
      <c r="B2299" s="17" t="s">
        <v>231</v>
      </c>
      <c r="C2299" s="18"/>
      <c r="D2299" s="19">
        <v>1</v>
      </c>
      <c r="E2299" s="58"/>
      <c r="F2299" s="20"/>
      <c r="G2299" s="18"/>
      <c r="H2299" s="25"/>
      <c r="I2299" s="15">
        <v>2299</v>
      </c>
      <c r="J2299" s="15"/>
      <c r="K2299" s="16"/>
      <c r="L2299" s="59" t="s">
        <v>573</v>
      </c>
      <c r="M2299">
        <v>1</v>
      </c>
    </row>
    <row r="2300" spans="1:13">
      <c r="A2300" s="17" t="s">
        <v>333</v>
      </c>
      <c r="B2300" s="17" t="s">
        <v>231</v>
      </c>
      <c r="C2300" s="18"/>
      <c r="D2300" s="19">
        <v>1</v>
      </c>
      <c r="E2300" s="58"/>
      <c r="F2300" s="20"/>
      <c r="G2300" s="18"/>
      <c r="H2300" s="25"/>
      <c r="I2300" s="15">
        <v>2300</v>
      </c>
      <c r="J2300" s="15"/>
      <c r="K2300" s="16"/>
      <c r="L2300" s="59" t="s">
        <v>573</v>
      </c>
      <c r="M2300">
        <v>1</v>
      </c>
    </row>
    <row r="2301" spans="1:13">
      <c r="A2301" s="17" t="s">
        <v>510</v>
      </c>
      <c r="B2301" s="17" t="s">
        <v>231</v>
      </c>
      <c r="C2301" s="18"/>
      <c r="D2301" s="19">
        <v>1</v>
      </c>
      <c r="E2301" s="58"/>
      <c r="F2301" s="20"/>
      <c r="G2301" s="18"/>
      <c r="H2301" s="25"/>
      <c r="I2301" s="15">
        <v>2301</v>
      </c>
      <c r="J2301" s="15"/>
      <c r="K2301" s="16"/>
      <c r="L2301" s="59" t="s">
        <v>573</v>
      </c>
      <c r="M2301">
        <v>1</v>
      </c>
    </row>
    <row r="2302" spans="1:13">
      <c r="A2302" s="17" t="s">
        <v>351</v>
      </c>
      <c r="B2302" s="17" t="s">
        <v>231</v>
      </c>
      <c r="C2302" s="18"/>
      <c r="D2302" s="19">
        <v>1</v>
      </c>
      <c r="E2302" s="58"/>
      <c r="F2302" s="20"/>
      <c r="G2302" s="18"/>
      <c r="H2302" s="25"/>
      <c r="I2302" s="15">
        <v>2302</v>
      </c>
      <c r="J2302" s="15"/>
      <c r="K2302" s="16"/>
      <c r="L2302" s="59" t="s">
        <v>573</v>
      </c>
      <c r="M2302">
        <v>1</v>
      </c>
    </row>
    <row r="2303" spans="1:13">
      <c r="A2303" s="17" t="s">
        <v>213</v>
      </c>
      <c r="B2303" s="17" t="s">
        <v>231</v>
      </c>
      <c r="C2303" s="18"/>
      <c r="D2303" s="19">
        <v>1</v>
      </c>
      <c r="E2303" s="58"/>
      <c r="F2303" s="20"/>
      <c r="G2303" s="18"/>
      <c r="H2303" s="25"/>
      <c r="I2303" s="15">
        <v>2303</v>
      </c>
      <c r="J2303" s="15"/>
      <c r="K2303" s="16"/>
      <c r="L2303" s="59" t="s">
        <v>573</v>
      </c>
      <c r="M2303">
        <v>1</v>
      </c>
    </row>
    <row r="2304" spans="1:13">
      <c r="A2304" s="17" t="s">
        <v>231</v>
      </c>
      <c r="B2304" s="17" t="s">
        <v>332</v>
      </c>
      <c r="C2304" s="18"/>
      <c r="D2304" s="19">
        <v>1</v>
      </c>
      <c r="E2304" s="58"/>
      <c r="F2304" s="20"/>
      <c r="G2304" s="18"/>
      <c r="H2304" s="25"/>
      <c r="I2304" s="15">
        <v>2304</v>
      </c>
      <c r="J2304" s="15"/>
      <c r="K2304" s="16"/>
      <c r="L2304" s="59" t="s">
        <v>573</v>
      </c>
      <c r="M2304">
        <v>1</v>
      </c>
    </row>
    <row r="2305" spans="1:13">
      <c r="A2305" s="17" t="s">
        <v>231</v>
      </c>
      <c r="B2305" s="17" t="s">
        <v>171</v>
      </c>
      <c r="C2305" s="18"/>
      <c r="D2305" s="19">
        <v>1</v>
      </c>
      <c r="E2305" s="58"/>
      <c r="F2305" s="20"/>
      <c r="G2305" s="18"/>
      <c r="H2305" s="25"/>
      <c r="I2305" s="15">
        <v>2305</v>
      </c>
      <c r="J2305" s="15"/>
      <c r="K2305" s="16"/>
      <c r="L2305" s="59" t="s">
        <v>573</v>
      </c>
      <c r="M2305">
        <v>1</v>
      </c>
    </row>
    <row r="2306" spans="1:13">
      <c r="A2306" s="17" t="s">
        <v>231</v>
      </c>
      <c r="B2306" s="17" t="s">
        <v>445</v>
      </c>
      <c r="C2306" s="18"/>
      <c r="D2306" s="19">
        <v>1</v>
      </c>
      <c r="E2306" s="58"/>
      <c r="F2306" s="20"/>
      <c r="G2306" s="18"/>
      <c r="H2306" s="25"/>
      <c r="I2306" s="15">
        <v>2306</v>
      </c>
      <c r="J2306" s="15"/>
      <c r="K2306" s="16"/>
      <c r="L2306" s="59" t="s">
        <v>573</v>
      </c>
      <c r="M2306">
        <v>1</v>
      </c>
    </row>
    <row r="2307" spans="1:13">
      <c r="A2307" s="17" t="s">
        <v>231</v>
      </c>
      <c r="B2307" s="17" t="s">
        <v>543</v>
      </c>
      <c r="C2307" s="18"/>
      <c r="D2307" s="19">
        <v>1</v>
      </c>
      <c r="E2307" s="58"/>
      <c r="F2307" s="20"/>
      <c r="G2307" s="18"/>
      <c r="H2307" s="25"/>
      <c r="I2307" s="15">
        <v>2307</v>
      </c>
      <c r="J2307" s="15"/>
      <c r="K2307" s="16"/>
      <c r="L2307" s="59" t="s">
        <v>573</v>
      </c>
      <c r="M2307">
        <v>1</v>
      </c>
    </row>
    <row r="2308" spans="1:13">
      <c r="A2308" s="17" t="s">
        <v>231</v>
      </c>
      <c r="B2308" s="17" t="s">
        <v>314</v>
      </c>
      <c r="C2308" s="18"/>
      <c r="D2308" s="19">
        <v>1</v>
      </c>
      <c r="E2308" s="58"/>
      <c r="F2308" s="20"/>
      <c r="G2308" s="18"/>
      <c r="H2308" s="25"/>
      <c r="I2308" s="15">
        <v>2308</v>
      </c>
      <c r="J2308" s="15"/>
      <c r="K2308" s="16"/>
      <c r="L2308" s="59" t="s">
        <v>573</v>
      </c>
      <c r="M2308">
        <v>1</v>
      </c>
    </row>
    <row r="2309" spans="1:13">
      <c r="A2309" s="17" t="s">
        <v>231</v>
      </c>
      <c r="B2309" s="17" t="s">
        <v>513</v>
      </c>
      <c r="C2309" s="18"/>
      <c r="D2309" s="19">
        <v>1</v>
      </c>
      <c r="E2309" s="58"/>
      <c r="F2309" s="20"/>
      <c r="G2309" s="18"/>
      <c r="H2309" s="25"/>
      <c r="I2309" s="15">
        <v>2309</v>
      </c>
      <c r="J2309" s="15"/>
      <c r="K2309" s="16"/>
      <c r="L2309" s="59" t="s">
        <v>573</v>
      </c>
      <c r="M2309">
        <v>1</v>
      </c>
    </row>
    <row r="2310" spans="1:13">
      <c r="A2310" s="17" t="s">
        <v>231</v>
      </c>
      <c r="B2310" s="17" t="s">
        <v>497</v>
      </c>
      <c r="C2310" s="18"/>
      <c r="D2310" s="19">
        <v>1</v>
      </c>
      <c r="E2310" s="58"/>
      <c r="F2310" s="20"/>
      <c r="G2310" s="18"/>
      <c r="H2310" s="25"/>
      <c r="I2310" s="15">
        <v>2310</v>
      </c>
      <c r="J2310" s="15"/>
      <c r="K2310" s="16"/>
      <c r="L2310" s="59" t="s">
        <v>573</v>
      </c>
      <c r="M2310">
        <v>1</v>
      </c>
    </row>
    <row r="2311" spans="1:13">
      <c r="A2311" s="17" t="s">
        <v>231</v>
      </c>
      <c r="B2311" s="17" t="s">
        <v>544</v>
      </c>
      <c r="C2311" s="18"/>
      <c r="D2311" s="19">
        <v>1</v>
      </c>
      <c r="E2311" s="58"/>
      <c r="F2311" s="20"/>
      <c r="G2311" s="18"/>
      <c r="H2311" s="25"/>
      <c r="I2311" s="15">
        <v>2311</v>
      </c>
      <c r="J2311" s="15"/>
      <c r="K2311" s="16"/>
      <c r="L2311" s="59" t="s">
        <v>573</v>
      </c>
      <c r="M2311">
        <v>1</v>
      </c>
    </row>
    <row r="2312" spans="1:13">
      <c r="A2312" s="17" t="s">
        <v>231</v>
      </c>
      <c r="B2312" s="17" t="s">
        <v>499</v>
      </c>
      <c r="C2312" s="18"/>
      <c r="D2312" s="19">
        <v>1</v>
      </c>
      <c r="E2312" s="58"/>
      <c r="F2312" s="20"/>
      <c r="G2312" s="18"/>
      <c r="H2312" s="25"/>
      <c r="I2312" s="15">
        <v>2312</v>
      </c>
      <c r="J2312" s="15"/>
      <c r="K2312" s="16"/>
      <c r="L2312" s="59" t="s">
        <v>573</v>
      </c>
      <c r="M2312">
        <v>1</v>
      </c>
    </row>
    <row r="2313" spans="1:13">
      <c r="A2313" s="17" t="s">
        <v>231</v>
      </c>
      <c r="B2313" s="17" t="s">
        <v>396</v>
      </c>
      <c r="C2313" s="18"/>
      <c r="D2313" s="19">
        <v>1</v>
      </c>
      <c r="E2313" s="58"/>
      <c r="F2313" s="20"/>
      <c r="G2313" s="18"/>
      <c r="H2313" s="25"/>
      <c r="I2313" s="15">
        <v>2313</v>
      </c>
      <c r="J2313" s="15"/>
      <c r="K2313" s="16"/>
      <c r="L2313" s="59" t="s">
        <v>573</v>
      </c>
      <c r="M2313">
        <v>1</v>
      </c>
    </row>
    <row r="2314" spans="1:13">
      <c r="A2314" s="17" t="s">
        <v>231</v>
      </c>
      <c r="B2314" s="17" t="s">
        <v>510</v>
      </c>
      <c r="C2314" s="18"/>
      <c r="D2314" s="19">
        <v>1</v>
      </c>
      <c r="E2314" s="58"/>
      <c r="F2314" s="20"/>
      <c r="G2314" s="18"/>
      <c r="H2314" s="25"/>
      <c r="I2314" s="15">
        <v>2314</v>
      </c>
      <c r="J2314" s="15"/>
      <c r="K2314" s="16"/>
      <c r="L2314" s="59" t="s">
        <v>573</v>
      </c>
      <c r="M2314">
        <v>1</v>
      </c>
    </row>
    <row r="2315" spans="1:13">
      <c r="A2315" s="17" t="s">
        <v>231</v>
      </c>
      <c r="B2315" s="17" t="s">
        <v>363</v>
      </c>
      <c r="C2315" s="18"/>
      <c r="D2315" s="19">
        <v>1</v>
      </c>
      <c r="E2315" s="58"/>
      <c r="F2315" s="20"/>
      <c r="G2315" s="18"/>
      <c r="H2315" s="25"/>
      <c r="I2315" s="15">
        <v>2315</v>
      </c>
      <c r="J2315" s="15"/>
      <c r="K2315" s="16"/>
      <c r="L2315" s="59" t="s">
        <v>573</v>
      </c>
      <c r="M2315">
        <v>1</v>
      </c>
    </row>
    <row r="2316" spans="1:13">
      <c r="A2316" s="17" t="s">
        <v>231</v>
      </c>
      <c r="B2316" s="17" t="s">
        <v>514</v>
      </c>
      <c r="C2316" s="18"/>
      <c r="D2316" s="19">
        <v>1</v>
      </c>
      <c r="E2316" s="58"/>
      <c r="F2316" s="20"/>
      <c r="G2316" s="18"/>
      <c r="H2316" s="25"/>
      <c r="I2316" s="15">
        <v>2316</v>
      </c>
      <c r="J2316" s="15"/>
      <c r="K2316" s="16"/>
      <c r="L2316" s="59" t="s">
        <v>573</v>
      </c>
      <c r="M2316">
        <v>1</v>
      </c>
    </row>
    <row r="2317" spans="1:13">
      <c r="A2317" s="17" t="s">
        <v>231</v>
      </c>
      <c r="B2317" s="17" t="s">
        <v>256</v>
      </c>
      <c r="C2317" s="18"/>
      <c r="D2317" s="19">
        <v>1</v>
      </c>
      <c r="E2317" s="58"/>
      <c r="F2317" s="20"/>
      <c r="G2317" s="18"/>
      <c r="H2317" s="25"/>
      <c r="I2317" s="15">
        <v>2317</v>
      </c>
      <c r="J2317" s="15"/>
      <c r="K2317" s="16"/>
      <c r="L2317" s="59" t="s">
        <v>573</v>
      </c>
      <c r="M2317">
        <v>1</v>
      </c>
    </row>
    <row r="2318" spans="1:13">
      <c r="A2318" s="17" t="s">
        <v>231</v>
      </c>
      <c r="B2318" s="17" t="s">
        <v>516</v>
      </c>
      <c r="C2318" s="18"/>
      <c r="D2318" s="19">
        <v>1</v>
      </c>
      <c r="E2318" s="58"/>
      <c r="F2318" s="20"/>
      <c r="G2318" s="18"/>
      <c r="H2318" s="25"/>
      <c r="I2318" s="15">
        <v>2318</v>
      </c>
      <c r="J2318" s="15"/>
      <c r="K2318" s="16"/>
      <c r="L2318" s="59" t="s">
        <v>573</v>
      </c>
      <c r="M2318">
        <v>1</v>
      </c>
    </row>
    <row r="2319" spans="1:13">
      <c r="A2319" s="17" t="s">
        <v>231</v>
      </c>
      <c r="B2319" s="17" t="s">
        <v>252</v>
      </c>
      <c r="C2319" s="18"/>
      <c r="D2319" s="19">
        <v>1</v>
      </c>
      <c r="E2319" s="58"/>
      <c r="F2319" s="20"/>
      <c r="G2319" s="18"/>
      <c r="H2319" s="25"/>
      <c r="I2319" s="15">
        <v>2319</v>
      </c>
      <c r="J2319" s="15"/>
      <c r="K2319" s="16"/>
      <c r="L2319" s="59" t="s">
        <v>573</v>
      </c>
      <c r="M2319">
        <v>1</v>
      </c>
    </row>
    <row r="2320" spans="1:13">
      <c r="A2320" s="17" t="s">
        <v>231</v>
      </c>
      <c r="B2320" s="17" t="s">
        <v>369</v>
      </c>
      <c r="C2320" s="18"/>
      <c r="D2320" s="19">
        <v>1</v>
      </c>
      <c r="E2320" s="58"/>
      <c r="F2320" s="20"/>
      <c r="G2320" s="18"/>
      <c r="H2320" s="25"/>
      <c r="I2320" s="15">
        <v>2320</v>
      </c>
      <c r="J2320" s="15"/>
      <c r="K2320" s="16"/>
      <c r="L2320" s="59" t="s">
        <v>573</v>
      </c>
      <c r="M2320">
        <v>1</v>
      </c>
    </row>
    <row r="2321" spans="1:13">
      <c r="A2321" s="17" t="s">
        <v>231</v>
      </c>
      <c r="B2321" s="17" t="s">
        <v>444</v>
      </c>
      <c r="C2321" s="18"/>
      <c r="D2321" s="19">
        <v>1</v>
      </c>
      <c r="E2321" s="58"/>
      <c r="F2321" s="20"/>
      <c r="G2321" s="18"/>
      <c r="H2321" s="25"/>
      <c r="I2321" s="15">
        <v>2321</v>
      </c>
      <c r="J2321" s="15"/>
      <c r="K2321" s="16"/>
      <c r="L2321" s="59" t="s">
        <v>573</v>
      </c>
      <c r="M2321">
        <v>1</v>
      </c>
    </row>
    <row r="2322" spans="1:13">
      <c r="A2322" s="17" t="s">
        <v>231</v>
      </c>
      <c r="B2322" s="17" t="s">
        <v>531</v>
      </c>
      <c r="C2322" s="18"/>
      <c r="D2322" s="19">
        <v>1</v>
      </c>
      <c r="E2322" s="58"/>
      <c r="F2322" s="20"/>
      <c r="G2322" s="18"/>
      <c r="H2322" s="25"/>
      <c r="I2322" s="15">
        <v>2322</v>
      </c>
      <c r="J2322" s="15"/>
      <c r="K2322" s="16"/>
      <c r="L2322" s="59" t="s">
        <v>573</v>
      </c>
      <c r="M2322">
        <v>1</v>
      </c>
    </row>
    <row r="2323" spans="1:13">
      <c r="A2323" s="17" t="s">
        <v>231</v>
      </c>
      <c r="B2323" s="17" t="s">
        <v>540</v>
      </c>
      <c r="C2323" s="18"/>
      <c r="D2323" s="19">
        <v>1</v>
      </c>
      <c r="E2323" s="58"/>
      <c r="F2323" s="20"/>
      <c r="G2323" s="18"/>
      <c r="H2323" s="25"/>
      <c r="I2323" s="15">
        <v>2323</v>
      </c>
      <c r="J2323" s="15"/>
      <c r="K2323" s="16"/>
      <c r="L2323" s="59" t="s">
        <v>573</v>
      </c>
      <c r="M2323">
        <v>1</v>
      </c>
    </row>
    <row r="2324" spans="1:13">
      <c r="A2324" s="17" t="s">
        <v>231</v>
      </c>
      <c r="B2324" s="17" t="s">
        <v>373</v>
      </c>
      <c r="C2324" s="18"/>
      <c r="D2324" s="19">
        <v>1</v>
      </c>
      <c r="E2324" s="58"/>
      <c r="F2324" s="20"/>
      <c r="G2324" s="18"/>
      <c r="H2324" s="25"/>
      <c r="I2324" s="15">
        <v>2324</v>
      </c>
      <c r="J2324" s="15"/>
      <c r="K2324" s="16"/>
      <c r="L2324" s="59" t="s">
        <v>573</v>
      </c>
      <c r="M2324">
        <v>1</v>
      </c>
    </row>
    <row r="2325" spans="1:13">
      <c r="A2325" s="17" t="s">
        <v>231</v>
      </c>
      <c r="B2325" s="17" t="s">
        <v>333</v>
      </c>
      <c r="C2325" s="18"/>
      <c r="D2325" s="19">
        <v>1</v>
      </c>
      <c r="E2325" s="58"/>
      <c r="F2325" s="20"/>
      <c r="G2325" s="18"/>
      <c r="H2325" s="25"/>
      <c r="I2325" s="15">
        <v>2325</v>
      </c>
      <c r="J2325" s="15"/>
      <c r="K2325" s="16"/>
      <c r="L2325" s="59" t="s">
        <v>573</v>
      </c>
      <c r="M2325">
        <v>1</v>
      </c>
    </row>
    <row r="2326" spans="1:13">
      <c r="A2326" s="17" t="s">
        <v>231</v>
      </c>
      <c r="B2326" s="17" t="s">
        <v>509</v>
      </c>
      <c r="C2326" s="18"/>
      <c r="D2326" s="19">
        <v>1</v>
      </c>
      <c r="E2326" s="58"/>
      <c r="F2326" s="20"/>
      <c r="G2326" s="18"/>
      <c r="H2326" s="25"/>
      <c r="I2326" s="15">
        <v>2326</v>
      </c>
      <c r="J2326" s="15"/>
      <c r="K2326" s="16"/>
      <c r="L2326" s="59" t="s">
        <v>573</v>
      </c>
      <c r="M2326">
        <v>1</v>
      </c>
    </row>
    <row r="2327" spans="1:13">
      <c r="A2327" s="17" t="s">
        <v>231</v>
      </c>
      <c r="B2327" s="17" t="s">
        <v>530</v>
      </c>
      <c r="C2327" s="18"/>
      <c r="D2327" s="19">
        <v>1</v>
      </c>
      <c r="E2327" s="58"/>
      <c r="F2327" s="20"/>
      <c r="G2327" s="18"/>
      <c r="H2327" s="25"/>
      <c r="I2327" s="15">
        <v>2327</v>
      </c>
      <c r="J2327" s="15"/>
      <c r="K2327" s="16"/>
      <c r="L2327" s="59" t="s">
        <v>573</v>
      </c>
      <c r="M2327">
        <v>1</v>
      </c>
    </row>
    <row r="2328" spans="1:13">
      <c r="A2328" s="17" t="s">
        <v>231</v>
      </c>
      <c r="B2328" s="17" t="s">
        <v>498</v>
      </c>
      <c r="C2328" s="18"/>
      <c r="D2328" s="19">
        <v>1</v>
      </c>
      <c r="E2328" s="58"/>
      <c r="F2328" s="20"/>
      <c r="G2328" s="18"/>
      <c r="H2328" s="25"/>
      <c r="I2328" s="15">
        <v>2328</v>
      </c>
      <c r="J2328" s="15"/>
      <c r="K2328" s="16"/>
      <c r="L2328" s="59" t="s">
        <v>573</v>
      </c>
      <c r="M2328">
        <v>1</v>
      </c>
    </row>
    <row r="2329" spans="1:13">
      <c r="A2329" s="17" t="s">
        <v>231</v>
      </c>
      <c r="B2329" s="17" t="s">
        <v>546</v>
      </c>
      <c r="C2329" s="18"/>
      <c r="D2329" s="19">
        <v>1</v>
      </c>
      <c r="E2329" s="58"/>
      <c r="F2329" s="20"/>
      <c r="G2329" s="18"/>
      <c r="H2329" s="25"/>
      <c r="I2329" s="15">
        <v>2329</v>
      </c>
      <c r="J2329" s="15"/>
      <c r="K2329" s="16"/>
      <c r="L2329" s="59" t="s">
        <v>573</v>
      </c>
      <c r="M2329">
        <v>1</v>
      </c>
    </row>
    <row r="2330" spans="1:13">
      <c r="A2330" s="17" t="s">
        <v>231</v>
      </c>
      <c r="B2330" s="17" t="s">
        <v>434</v>
      </c>
      <c r="C2330" s="18"/>
      <c r="D2330" s="19">
        <v>1</v>
      </c>
      <c r="E2330" s="58"/>
      <c r="F2330" s="20"/>
      <c r="G2330" s="18"/>
      <c r="H2330" s="25"/>
      <c r="I2330" s="15">
        <v>2330</v>
      </c>
      <c r="J2330" s="15"/>
      <c r="K2330" s="16"/>
      <c r="L2330" s="59" t="s">
        <v>573</v>
      </c>
      <c r="M2330">
        <v>1</v>
      </c>
    </row>
    <row r="2331" spans="1:13">
      <c r="A2331" s="17" t="s">
        <v>516</v>
      </c>
      <c r="B2331" s="17" t="s">
        <v>231</v>
      </c>
      <c r="C2331" s="18"/>
      <c r="D2331" s="19">
        <v>1</v>
      </c>
      <c r="E2331" s="58"/>
      <c r="F2331" s="20"/>
      <c r="G2331" s="18"/>
      <c r="H2331" s="25"/>
      <c r="I2331" s="15">
        <v>2331</v>
      </c>
      <c r="J2331" s="15"/>
      <c r="K2331" s="16"/>
      <c r="L2331" s="59" t="s">
        <v>573</v>
      </c>
      <c r="M2331">
        <v>1</v>
      </c>
    </row>
    <row r="2332" spans="1:13">
      <c r="A2332" s="17" t="s">
        <v>357</v>
      </c>
      <c r="B2332" s="17" t="s">
        <v>231</v>
      </c>
      <c r="C2332" s="18"/>
      <c r="D2332" s="19">
        <v>1</v>
      </c>
      <c r="E2332" s="58"/>
      <c r="F2332" s="20"/>
      <c r="G2332" s="18"/>
      <c r="H2332" s="25"/>
      <c r="I2332" s="15">
        <v>2332</v>
      </c>
      <c r="J2332" s="15"/>
      <c r="K2332" s="16"/>
      <c r="L2332" s="59" t="s">
        <v>573</v>
      </c>
      <c r="M2332">
        <v>1</v>
      </c>
    </row>
    <row r="2333" spans="1:13">
      <c r="A2333" s="17" t="s">
        <v>256</v>
      </c>
      <c r="B2333" s="17" t="s">
        <v>231</v>
      </c>
      <c r="C2333" s="18"/>
      <c r="D2333" s="19">
        <v>1</v>
      </c>
      <c r="E2333" s="58"/>
      <c r="F2333" s="20"/>
      <c r="G2333" s="18"/>
      <c r="H2333" s="25"/>
      <c r="I2333" s="15">
        <v>2333</v>
      </c>
      <c r="J2333" s="15"/>
      <c r="K2333" s="16"/>
      <c r="L2333" s="59" t="s">
        <v>573</v>
      </c>
      <c r="M2333">
        <v>1</v>
      </c>
    </row>
    <row r="2334" spans="1:13">
      <c r="A2334" s="17" t="s">
        <v>499</v>
      </c>
      <c r="B2334" s="17" t="s">
        <v>231</v>
      </c>
      <c r="C2334" s="18"/>
      <c r="D2334" s="19">
        <v>1</v>
      </c>
      <c r="E2334" s="58"/>
      <c r="F2334" s="20"/>
      <c r="G2334" s="18"/>
      <c r="H2334" s="25"/>
      <c r="I2334" s="15">
        <v>2334</v>
      </c>
      <c r="J2334" s="15"/>
      <c r="K2334" s="16"/>
      <c r="L2334" s="59" t="s">
        <v>573</v>
      </c>
      <c r="M2334">
        <v>1</v>
      </c>
    </row>
    <row r="2335" spans="1:13">
      <c r="A2335" s="17" t="s">
        <v>332</v>
      </c>
      <c r="B2335" s="17" t="s">
        <v>231</v>
      </c>
      <c r="C2335" s="18"/>
      <c r="D2335" s="19">
        <v>1</v>
      </c>
      <c r="E2335" s="58"/>
      <c r="F2335" s="20"/>
      <c r="G2335" s="18"/>
      <c r="H2335" s="25"/>
      <c r="I2335" s="15">
        <v>2335</v>
      </c>
      <c r="J2335" s="15"/>
      <c r="K2335" s="16"/>
      <c r="L2335" s="59" t="s">
        <v>573</v>
      </c>
      <c r="M2335">
        <v>1</v>
      </c>
    </row>
    <row r="2336" spans="1:13">
      <c r="A2336" s="17" t="s">
        <v>363</v>
      </c>
      <c r="B2336" s="17" t="s">
        <v>231</v>
      </c>
      <c r="C2336" s="18"/>
      <c r="D2336" s="19">
        <v>1</v>
      </c>
      <c r="E2336" s="58"/>
      <c r="F2336" s="20"/>
      <c r="G2336" s="18"/>
      <c r="H2336" s="25"/>
      <c r="I2336" s="15">
        <v>2336</v>
      </c>
      <c r="J2336" s="15"/>
      <c r="K2336" s="16"/>
      <c r="L2336" s="59" t="s">
        <v>573</v>
      </c>
      <c r="M2336">
        <v>1</v>
      </c>
    </row>
    <row r="2337" spans="1:13">
      <c r="A2337" s="17" t="s">
        <v>369</v>
      </c>
      <c r="B2337" s="17" t="s">
        <v>231</v>
      </c>
      <c r="C2337" s="18"/>
      <c r="D2337" s="19">
        <v>1</v>
      </c>
      <c r="E2337" s="58"/>
      <c r="F2337" s="20"/>
      <c r="G2337" s="18"/>
      <c r="H2337" s="25"/>
      <c r="I2337" s="15">
        <v>2337</v>
      </c>
      <c r="J2337" s="15"/>
      <c r="K2337" s="16"/>
      <c r="L2337" s="59" t="s">
        <v>573</v>
      </c>
      <c r="M2337">
        <v>1</v>
      </c>
    </row>
    <row r="2338" spans="1:13">
      <c r="A2338" s="17" t="s">
        <v>373</v>
      </c>
      <c r="B2338" s="17" t="s">
        <v>231</v>
      </c>
      <c r="C2338" s="18"/>
      <c r="D2338" s="19">
        <v>1</v>
      </c>
      <c r="E2338" s="58"/>
      <c r="F2338" s="20"/>
      <c r="G2338" s="18"/>
      <c r="H2338" s="25"/>
      <c r="I2338" s="15">
        <v>2338</v>
      </c>
      <c r="J2338" s="15"/>
      <c r="K2338" s="16"/>
      <c r="L2338" s="59" t="s">
        <v>573</v>
      </c>
      <c r="M2338">
        <v>1</v>
      </c>
    </row>
    <row r="2339" spans="1:13">
      <c r="A2339" s="17" t="s">
        <v>445</v>
      </c>
      <c r="B2339" s="17" t="s">
        <v>231</v>
      </c>
      <c r="C2339" s="18"/>
      <c r="D2339" s="19">
        <v>1</v>
      </c>
      <c r="E2339" s="58"/>
      <c r="F2339" s="20"/>
      <c r="G2339" s="18"/>
      <c r="H2339" s="25"/>
      <c r="I2339" s="15">
        <v>2339</v>
      </c>
      <c r="J2339" s="15"/>
      <c r="K2339" s="16"/>
      <c r="L2339" s="59" t="s">
        <v>573</v>
      </c>
      <c r="M2339">
        <v>1</v>
      </c>
    </row>
    <row r="2340" spans="1:13">
      <c r="A2340" s="17" t="s">
        <v>468</v>
      </c>
      <c r="B2340" s="17" t="s">
        <v>231</v>
      </c>
      <c r="C2340" s="18"/>
      <c r="D2340" s="19">
        <v>1</v>
      </c>
      <c r="E2340" s="58"/>
      <c r="F2340" s="20"/>
      <c r="G2340" s="18"/>
      <c r="H2340" s="25"/>
      <c r="I2340" s="15">
        <v>2340</v>
      </c>
      <c r="J2340" s="15"/>
      <c r="K2340" s="16"/>
      <c r="L2340" s="59" t="s">
        <v>573</v>
      </c>
      <c r="M2340">
        <v>1</v>
      </c>
    </row>
    <row r="2341" spans="1:13">
      <c r="A2341" s="17" t="s">
        <v>484</v>
      </c>
      <c r="B2341" s="17" t="s">
        <v>231</v>
      </c>
      <c r="C2341" s="18"/>
      <c r="D2341" s="19">
        <v>1</v>
      </c>
      <c r="E2341" s="58"/>
      <c r="F2341" s="20"/>
      <c r="G2341" s="18"/>
      <c r="H2341" s="25"/>
      <c r="I2341" s="15">
        <v>2341</v>
      </c>
      <c r="J2341" s="15"/>
      <c r="K2341" s="16"/>
      <c r="L2341" s="59" t="s">
        <v>573</v>
      </c>
      <c r="M2341">
        <v>1</v>
      </c>
    </row>
    <row r="2342" spans="1:13">
      <c r="A2342" s="17" t="s">
        <v>509</v>
      </c>
      <c r="B2342" s="17" t="s">
        <v>231</v>
      </c>
      <c r="C2342" s="18"/>
      <c r="D2342" s="19">
        <v>1</v>
      </c>
      <c r="E2342" s="58"/>
      <c r="F2342" s="20"/>
      <c r="G2342" s="18"/>
      <c r="H2342" s="25"/>
      <c r="I2342" s="15">
        <v>2342</v>
      </c>
      <c r="J2342" s="15"/>
      <c r="K2342" s="16"/>
      <c r="L2342" s="59" t="s">
        <v>573</v>
      </c>
      <c r="M2342">
        <v>1</v>
      </c>
    </row>
    <row r="2343" spans="1:13">
      <c r="A2343" s="17" t="s">
        <v>540</v>
      </c>
      <c r="B2343" s="17" t="s">
        <v>231</v>
      </c>
      <c r="C2343" s="18"/>
      <c r="D2343" s="19">
        <v>1</v>
      </c>
      <c r="E2343" s="58"/>
      <c r="F2343" s="20"/>
      <c r="G2343" s="18"/>
      <c r="H2343" s="25"/>
      <c r="I2343" s="15">
        <v>2343</v>
      </c>
      <c r="J2343" s="15"/>
      <c r="K2343" s="16"/>
      <c r="L2343" s="59" t="s">
        <v>573</v>
      </c>
      <c r="M2343">
        <v>1</v>
      </c>
    </row>
    <row r="2344" spans="1:13">
      <c r="A2344" s="17" t="s">
        <v>543</v>
      </c>
      <c r="B2344" s="17" t="s">
        <v>231</v>
      </c>
      <c r="C2344" s="18"/>
      <c r="D2344" s="19">
        <v>1</v>
      </c>
      <c r="E2344" s="58"/>
      <c r="F2344" s="20"/>
      <c r="G2344" s="18"/>
      <c r="H2344" s="25"/>
      <c r="I2344" s="15">
        <v>2344</v>
      </c>
      <c r="J2344" s="15"/>
      <c r="K2344" s="16"/>
      <c r="L2344" s="59" t="s">
        <v>573</v>
      </c>
      <c r="M2344">
        <v>1</v>
      </c>
    </row>
    <row r="2345" spans="1:13">
      <c r="A2345" s="17" t="s">
        <v>356</v>
      </c>
      <c r="B2345" s="17" t="s">
        <v>468</v>
      </c>
      <c r="C2345" s="18"/>
      <c r="D2345" s="19">
        <v>5.5</v>
      </c>
      <c r="E2345" s="58"/>
      <c r="F2345" s="20"/>
      <c r="G2345" s="18"/>
      <c r="H2345" s="25"/>
      <c r="I2345" s="15">
        <v>2345</v>
      </c>
      <c r="J2345" s="15"/>
      <c r="K2345" s="16"/>
      <c r="L2345" s="59" t="s">
        <v>572</v>
      </c>
      <c r="M2345">
        <v>2</v>
      </c>
    </row>
    <row r="2346" spans="1:13">
      <c r="A2346" s="17" t="s">
        <v>356</v>
      </c>
      <c r="B2346" s="17" t="s">
        <v>357</v>
      </c>
      <c r="C2346" s="18"/>
      <c r="D2346" s="19">
        <v>1</v>
      </c>
      <c r="E2346" s="58"/>
      <c r="F2346" s="20"/>
      <c r="G2346" s="18"/>
      <c r="H2346" s="25"/>
      <c r="I2346" s="15">
        <v>2346</v>
      </c>
      <c r="J2346" s="15"/>
      <c r="K2346" s="16"/>
      <c r="L2346" s="59" t="s">
        <v>573</v>
      </c>
      <c r="M2346">
        <v>1</v>
      </c>
    </row>
    <row r="2347" spans="1:13">
      <c r="A2347" s="17" t="s">
        <v>357</v>
      </c>
      <c r="B2347" s="17" t="s">
        <v>356</v>
      </c>
      <c r="C2347" s="18"/>
      <c r="D2347" s="19">
        <v>1</v>
      </c>
      <c r="E2347" s="58"/>
      <c r="F2347" s="20"/>
      <c r="G2347" s="18"/>
      <c r="H2347" s="25"/>
      <c r="I2347" s="15">
        <v>2347</v>
      </c>
      <c r="J2347" s="15"/>
      <c r="K2347" s="16"/>
      <c r="L2347" s="59" t="s">
        <v>573</v>
      </c>
      <c r="M2347">
        <v>1</v>
      </c>
    </row>
    <row r="2348" spans="1:13">
      <c r="A2348" s="17" t="s">
        <v>468</v>
      </c>
      <c r="B2348" s="17" t="s">
        <v>356</v>
      </c>
      <c r="C2348" s="18"/>
      <c r="D2348" s="19">
        <v>1</v>
      </c>
      <c r="E2348" s="58"/>
      <c r="F2348" s="20"/>
      <c r="G2348" s="18"/>
      <c r="H2348" s="25"/>
      <c r="I2348" s="15">
        <v>2348</v>
      </c>
      <c r="J2348" s="15"/>
      <c r="K2348" s="16"/>
      <c r="L2348" s="59" t="s">
        <v>573</v>
      </c>
      <c r="M2348">
        <v>1</v>
      </c>
    </row>
    <row r="2349" spans="1:13">
      <c r="A2349" s="17" t="s">
        <v>543</v>
      </c>
      <c r="B2349" s="17" t="s">
        <v>356</v>
      </c>
      <c r="C2349" s="18"/>
      <c r="D2349" s="19">
        <v>1</v>
      </c>
      <c r="E2349" s="58"/>
      <c r="F2349" s="20"/>
      <c r="G2349" s="18"/>
      <c r="H2349" s="25"/>
      <c r="I2349" s="15">
        <v>2349</v>
      </c>
      <c r="J2349" s="15"/>
      <c r="K2349" s="16"/>
      <c r="L2349" s="59" t="s">
        <v>573</v>
      </c>
      <c r="M2349">
        <v>1</v>
      </c>
    </row>
    <row r="2350" spans="1:13">
      <c r="A2350" s="17" t="s">
        <v>357</v>
      </c>
      <c r="B2350" s="17" t="s">
        <v>332</v>
      </c>
      <c r="C2350" s="18"/>
      <c r="D2350" s="19">
        <v>5.5</v>
      </c>
      <c r="E2350" s="58"/>
      <c r="F2350" s="20"/>
      <c r="G2350" s="18"/>
      <c r="H2350" s="25"/>
      <c r="I2350" s="15">
        <v>2350</v>
      </c>
      <c r="J2350" s="15"/>
      <c r="K2350" s="16"/>
      <c r="L2350" s="59" t="s">
        <v>572</v>
      </c>
      <c r="M2350">
        <v>2</v>
      </c>
    </row>
    <row r="2351" spans="1:13">
      <c r="A2351" s="17" t="s">
        <v>486</v>
      </c>
      <c r="B2351" s="17" t="s">
        <v>357</v>
      </c>
      <c r="C2351" s="18"/>
      <c r="D2351" s="19">
        <v>1</v>
      </c>
      <c r="E2351" s="58"/>
      <c r="F2351" s="20"/>
      <c r="G2351" s="18"/>
      <c r="H2351" s="25"/>
      <c r="I2351" s="15">
        <v>2351</v>
      </c>
      <c r="J2351" s="15"/>
      <c r="K2351" s="16"/>
      <c r="L2351" s="59" t="s">
        <v>573</v>
      </c>
      <c r="M2351">
        <v>1</v>
      </c>
    </row>
    <row r="2352" spans="1:13">
      <c r="A2352" s="17" t="s">
        <v>333</v>
      </c>
      <c r="B2352" s="17" t="s">
        <v>357</v>
      </c>
      <c r="C2352" s="18"/>
      <c r="D2352" s="19">
        <v>1</v>
      </c>
      <c r="E2352" s="58"/>
      <c r="F2352" s="20"/>
      <c r="G2352" s="18"/>
      <c r="H2352" s="25"/>
      <c r="I2352" s="15">
        <v>2352</v>
      </c>
      <c r="J2352" s="15"/>
      <c r="K2352" s="16"/>
      <c r="L2352" s="59" t="s">
        <v>573</v>
      </c>
      <c r="M2352">
        <v>1</v>
      </c>
    </row>
    <row r="2353" spans="1:13">
      <c r="A2353" s="17" t="s">
        <v>351</v>
      </c>
      <c r="B2353" s="17" t="s">
        <v>357</v>
      </c>
      <c r="C2353" s="18"/>
      <c r="D2353" s="19">
        <v>1</v>
      </c>
      <c r="E2353" s="58"/>
      <c r="F2353" s="20"/>
      <c r="G2353" s="18"/>
      <c r="H2353" s="25"/>
      <c r="I2353" s="15">
        <v>2353</v>
      </c>
      <c r="J2353" s="15"/>
      <c r="K2353" s="16"/>
      <c r="L2353" s="59" t="s">
        <v>573</v>
      </c>
      <c r="M2353">
        <v>1</v>
      </c>
    </row>
    <row r="2354" spans="1:13">
      <c r="A2354" s="17" t="s">
        <v>357</v>
      </c>
      <c r="B2354" s="17" t="s">
        <v>351</v>
      </c>
      <c r="C2354" s="18"/>
      <c r="D2354" s="19">
        <v>1</v>
      </c>
      <c r="E2354" s="58"/>
      <c r="F2354" s="20"/>
      <c r="G2354" s="18"/>
      <c r="H2354" s="25"/>
      <c r="I2354" s="15">
        <v>2354</v>
      </c>
      <c r="J2354" s="15"/>
      <c r="K2354" s="16"/>
      <c r="L2354" s="59" t="s">
        <v>573</v>
      </c>
      <c r="M2354">
        <v>1</v>
      </c>
    </row>
    <row r="2355" spans="1:13">
      <c r="A2355" s="17" t="s">
        <v>357</v>
      </c>
      <c r="B2355" s="17" t="s">
        <v>468</v>
      </c>
      <c r="C2355" s="18"/>
      <c r="D2355" s="19">
        <v>1</v>
      </c>
      <c r="E2355" s="58"/>
      <c r="F2355" s="20"/>
      <c r="G2355" s="18"/>
      <c r="H2355" s="25"/>
      <c r="I2355" s="15">
        <v>2355</v>
      </c>
      <c r="J2355" s="15"/>
      <c r="K2355" s="16"/>
      <c r="L2355" s="59" t="s">
        <v>573</v>
      </c>
      <c r="M2355">
        <v>1</v>
      </c>
    </row>
    <row r="2356" spans="1:13">
      <c r="A2356" s="17" t="s">
        <v>357</v>
      </c>
      <c r="B2356" s="17" t="s">
        <v>486</v>
      </c>
      <c r="C2356" s="18"/>
      <c r="D2356" s="19">
        <v>1</v>
      </c>
      <c r="E2356" s="58"/>
      <c r="F2356" s="20"/>
      <c r="G2356" s="18"/>
      <c r="H2356" s="25"/>
      <c r="I2356" s="15">
        <v>2356</v>
      </c>
      <c r="J2356" s="15"/>
      <c r="K2356" s="16"/>
      <c r="L2356" s="59" t="s">
        <v>573</v>
      </c>
      <c r="M2356">
        <v>1</v>
      </c>
    </row>
    <row r="2357" spans="1:13">
      <c r="A2357" s="17" t="s">
        <v>357</v>
      </c>
      <c r="B2357" s="17" t="s">
        <v>373</v>
      </c>
      <c r="C2357" s="18"/>
      <c r="D2357" s="19">
        <v>1</v>
      </c>
      <c r="E2357" s="58"/>
      <c r="F2357" s="20"/>
      <c r="G2357" s="18"/>
      <c r="H2357" s="25"/>
      <c r="I2357" s="15">
        <v>2357</v>
      </c>
      <c r="J2357" s="15"/>
      <c r="K2357" s="16"/>
      <c r="L2357" s="59" t="s">
        <v>573</v>
      </c>
      <c r="M2357">
        <v>1</v>
      </c>
    </row>
    <row r="2358" spans="1:13">
      <c r="A2358" s="17" t="s">
        <v>357</v>
      </c>
      <c r="B2358" s="17" t="s">
        <v>513</v>
      </c>
      <c r="C2358" s="18"/>
      <c r="D2358" s="19">
        <v>1</v>
      </c>
      <c r="E2358" s="58"/>
      <c r="F2358" s="20"/>
      <c r="G2358" s="18"/>
      <c r="H2358" s="25"/>
      <c r="I2358" s="15">
        <v>2358</v>
      </c>
      <c r="J2358" s="15"/>
      <c r="K2358" s="16"/>
      <c r="L2358" s="59" t="s">
        <v>573</v>
      </c>
      <c r="M2358">
        <v>1</v>
      </c>
    </row>
    <row r="2359" spans="1:13">
      <c r="A2359" s="17" t="s">
        <v>357</v>
      </c>
      <c r="B2359" s="17" t="s">
        <v>314</v>
      </c>
      <c r="C2359" s="18"/>
      <c r="D2359" s="19">
        <v>1</v>
      </c>
      <c r="E2359" s="58"/>
      <c r="F2359" s="20"/>
      <c r="G2359" s="18"/>
      <c r="H2359" s="25"/>
      <c r="I2359" s="15">
        <v>2359</v>
      </c>
      <c r="J2359" s="15"/>
      <c r="K2359" s="16"/>
      <c r="L2359" s="59" t="s">
        <v>573</v>
      </c>
      <c r="M2359">
        <v>1</v>
      </c>
    </row>
    <row r="2360" spans="1:13">
      <c r="A2360" s="17" t="s">
        <v>357</v>
      </c>
      <c r="B2360" s="17" t="s">
        <v>497</v>
      </c>
      <c r="C2360" s="18"/>
      <c r="D2360" s="19">
        <v>1</v>
      </c>
      <c r="E2360" s="58"/>
      <c r="F2360" s="20"/>
      <c r="G2360" s="18"/>
      <c r="H2360" s="25"/>
      <c r="I2360" s="15">
        <v>2360</v>
      </c>
      <c r="J2360" s="15"/>
      <c r="K2360" s="16"/>
      <c r="L2360" s="59" t="s">
        <v>573</v>
      </c>
      <c r="M2360">
        <v>1</v>
      </c>
    </row>
    <row r="2361" spans="1:13">
      <c r="A2361" s="17" t="s">
        <v>357</v>
      </c>
      <c r="B2361" s="17" t="s">
        <v>252</v>
      </c>
      <c r="C2361" s="18"/>
      <c r="D2361" s="19">
        <v>1</v>
      </c>
      <c r="E2361" s="58"/>
      <c r="F2361" s="20"/>
      <c r="G2361" s="18"/>
      <c r="H2361" s="25"/>
      <c r="I2361" s="15">
        <v>2361</v>
      </c>
      <c r="J2361" s="15"/>
      <c r="K2361" s="16"/>
      <c r="L2361" s="59" t="s">
        <v>573</v>
      </c>
      <c r="M2361">
        <v>1</v>
      </c>
    </row>
    <row r="2362" spans="1:13">
      <c r="A2362" s="17" t="s">
        <v>357</v>
      </c>
      <c r="B2362" s="17" t="s">
        <v>498</v>
      </c>
      <c r="C2362" s="18"/>
      <c r="D2362" s="19">
        <v>1</v>
      </c>
      <c r="E2362" s="58"/>
      <c r="F2362" s="20"/>
      <c r="G2362" s="18"/>
      <c r="H2362" s="25"/>
      <c r="I2362" s="15">
        <v>2362</v>
      </c>
      <c r="J2362" s="15"/>
      <c r="K2362" s="16"/>
      <c r="L2362" s="59" t="s">
        <v>573</v>
      </c>
      <c r="M2362">
        <v>1</v>
      </c>
    </row>
    <row r="2363" spans="1:13">
      <c r="A2363" s="17" t="s">
        <v>357</v>
      </c>
      <c r="B2363" s="17" t="s">
        <v>540</v>
      </c>
      <c r="C2363" s="18"/>
      <c r="D2363" s="19">
        <v>1</v>
      </c>
      <c r="E2363" s="58"/>
      <c r="F2363" s="20"/>
      <c r="G2363" s="18"/>
      <c r="H2363" s="25"/>
      <c r="I2363" s="15">
        <v>2363</v>
      </c>
      <c r="J2363" s="15"/>
      <c r="K2363" s="16"/>
      <c r="L2363" s="59" t="s">
        <v>573</v>
      </c>
      <c r="M2363">
        <v>1</v>
      </c>
    </row>
    <row r="2364" spans="1:13">
      <c r="A2364" s="17" t="s">
        <v>357</v>
      </c>
      <c r="B2364" s="17" t="s">
        <v>171</v>
      </c>
      <c r="C2364" s="18"/>
      <c r="D2364" s="19">
        <v>1</v>
      </c>
      <c r="E2364" s="58"/>
      <c r="F2364" s="20"/>
      <c r="G2364" s="18"/>
      <c r="H2364" s="25"/>
      <c r="I2364" s="15">
        <v>2364</v>
      </c>
      <c r="J2364" s="15"/>
      <c r="K2364" s="16"/>
      <c r="L2364" s="59" t="s">
        <v>573</v>
      </c>
      <c r="M2364">
        <v>1</v>
      </c>
    </row>
    <row r="2365" spans="1:13">
      <c r="A2365" s="17" t="s">
        <v>357</v>
      </c>
      <c r="B2365" s="17" t="s">
        <v>499</v>
      </c>
      <c r="C2365" s="18"/>
      <c r="D2365" s="19">
        <v>1</v>
      </c>
      <c r="E2365" s="58"/>
      <c r="F2365" s="20"/>
      <c r="G2365" s="18"/>
      <c r="H2365" s="25"/>
      <c r="I2365" s="15">
        <v>2365</v>
      </c>
      <c r="J2365" s="15"/>
      <c r="K2365" s="16"/>
      <c r="L2365" s="59" t="s">
        <v>573</v>
      </c>
      <c r="M2365">
        <v>1</v>
      </c>
    </row>
    <row r="2366" spans="1:13">
      <c r="A2366" s="17" t="s">
        <v>332</v>
      </c>
      <c r="B2366" s="17" t="s">
        <v>357</v>
      </c>
      <c r="C2366" s="18"/>
      <c r="D2366" s="19">
        <v>1</v>
      </c>
      <c r="E2366" s="58"/>
      <c r="F2366" s="20"/>
      <c r="G2366" s="18"/>
      <c r="H2366" s="25"/>
      <c r="I2366" s="15">
        <v>2366</v>
      </c>
      <c r="J2366" s="15"/>
      <c r="K2366" s="16"/>
      <c r="L2366" s="59" t="s">
        <v>573</v>
      </c>
      <c r="M2366">
        <v>1</v>
      </c>
    </row>
    <row r="2367" spans="1:13">
      <c r="A2367" s="17" t="s">
        <v>369</v>
      </c>
      <c r="B2367" s="17" t="s">
        <v>357</v>
      </c>
      <c r="C2367" s="18"/>
      <c r="D2367" s="19">
        <v>1</v>
      </c>
      <c r="E2367" s="58"/>
      <c r="F2367" s="20"/>
      <c r="G2367" s="18"/>
      <c r="H2367" s="25"/>
      <c r="I2367" s="15">
        <v>2367</v>
      </c>
      <c r="J2367" s="15"/>
      <c r="K2367" s="16"/>
      <c r="L2367" s="59" t="s">
        <v>573</v>
      </c>
      <c r="M2367">
        <v>1</v>
      </c>
    </row>
    <row r="2368" spans="1:13">
      <c r="A2368" s="17" t="s">
        <v>373</v>
      </c>
      <c r="B2368" s="17" t="s">
        <v>357</v>
      </c>
      <c r="C2368" s="18"/>
      <c r="D2368" s="19">
        <v>1</v>
      </c>
      <c r="E2368" s="58"/>
      <c r="F2368" s="20"/>
      <c r="G2368" s="18"/>
      <c r="H2368" s="25"/>
      <c r="I2368" s="15">
        <v>2368</v>
      </c>
      <c r="J2368" s="15"/>
      <c r="K2368" s="16"/>
      <c r="L2368" s="59" t="s">
        <v>573</v>
      </c>
      <c r="M2368">
        <v>1</v>
      </c>
    </row>
    <row r="2369" spans="1:13">
      <c r="A2369" s="17" t="s">
        <v>468</v>
      </c>
      <c r="B2369" s="17" t="s">
        <v>357</v>
      </c>
      <c r="C2369" s="18"/>
      <c r="D2369" s="19">
        <v>1</v>
      </c>
      <c r="E2369" s="58"/>
      <c r="F2369" s="20"/>
      <c r="G2369" s="18"/>
      <c r="H2369" s="25"/>
      <c r="I2369" s="15">
        <v>2369</v>
      </c>
      <c r="J2369" s="15"/>
      <c r="K2369" s="16"/>
      <c r="L2369" s="59" t="s">
        <v>573</v>
      </c>
      <c r="M2369">
        <v>1</v>
      </c>
    </row>
    <row r="2370" spans="1:13">
      <c r="A2370" s="17" t="s">
        <v>543</v>
      </c>
      <c r="B2370" s="17" t="s">
        <v>357</v>
      </c>
      <c r="C2370" s="18"/>
      <c r="D2370" s="19">
        <v>1</v>
      </c>
      <c r="E2370" s="58"/>
      <c r="F2370" s="20"/>
      <c r="G2370" s="18"/>
      <c r="H2370" s="25"/>
      <c r="I2370" s="15">
        <v>2370</v>
      </c>
      <c r="J2370" s="15"/>
      <c r="K2370" s="16"/>
      <c r="L2370" s="59" t="s">
        <v>573</v>
      </c>
      <c r="M2370">
        <v>1</v>
      </c>
    </row>
    <row r="2371" spans="1:13">
      <c r="A2371" s="17" t="s">
        <v>486</v>
      </c>
      <c r="B2371" s="17" t="s">
        <v>499</v>
      </c>
      <c r="C2371" s="18"/>
      <c r="D2371" s="19">
        <v>1</v>
      </c>
      <c r="E2371" s="58"/>
      <c r="F2371" s="20"/>
      <c r="G2371" s="18"/>
      <c r="H2371" s="25"/>
      <c r="I2371" s="15">
        <v>2371</v>
      </c>
      <c r="J2371" s="15"/>
      <c r="K2371" s="16"/>
      <c r="L2371" s="59" t="s">
        <v>573</v>
      </c>
      <c r="M2371">
        <v>1</v>
      </c>
    </row>
    <row r="2372" spans="1:13">
      <c r="A2372" s="17" t="s">
        <v>498</v>
      </c>
      <c r="B2372" s="17" t="s">
        <v>499</v>
      </c>
      <c r="C2372" s="18"/>
      <c r="D2372" s="19">
        <v>1</v>
      </c>
      <c r="E2372" s="58"/>
      <c r="F2372" s="20"/>
      <c r="G2372" s="18"/>
      <c r="H2372" s="25"/>
      <c r="I2372" s="15">
        <v>2372</v>
      </c>
      <c r="J2372" s="15"/>
      <c r="K2372" s="16"/>
      <c r="L2372" s="59" t="s">
        <v>573</v>
      </c>
      <c r="M2372">
        <v>1</v>
      </c>
    </row>
    <row r="2373" spans="1:13">
      <c r="A2373" s="17" t="s">
        <v>351</v>
      </c>
      <c r="B2373" s="17" t="s">
        <v>499</v>
      </c>
      <c r="C2373" s="18"/>
      <c r="D2373" s="19">
        <v>1</v>
      </c>
      <c r="E2373" s="58"/>
      <c r="F2373" s="20"/>
      <c r="G2373" s="18"/>
      <c r="H2373" s="25"/>
      <c r="I2373" s="15">
        <v>2373</v>
      </c>
      <c r="J2373" s="15"/>
      <c r="K2373" s="16"/>
      <c r="L2373" s="59" t="s">
        <v>573</v>
      </c>
      <c r="M2373">
        <v>1</v>
      </c>
    </row>
    <row r="2374" spans="1:13">
      <c r="A2374" s="17" t="s">
        <v>434</v>
      </c>
      <c r="B2374" s="17" t="s">
        <v>499</v>
      </c>
      <c r="C2374" s="18"/>
      <c r="D2374" s="19">
        <v>1</v>
      </c>
      <c r="E2374" s="58"/>
      <c r="F2374" s="20"/>
      <c r="G2374" s="18"/>
      <c r="H2374" s="25"/>
      <c r="I2374" s="15">
        <v>2374</v>
      </c>
      <c r="J2374" s="15"/>
      <c r="K2374" s="16"/>
      <c r="L2374" s="59" t="s">
        <v>573</v>
      </c>
      <c r="M2374">
        <v>1</v>
      </c>
    </row>
    <row r="2375" spans="1:13">
      <c r="A2375" s="17" t="s">
        <v>499</v>
      </c>
      <c r="B2375" s="17" t="s">
        <v>332</v>
      </c>
      <c r="C2375" s="18"/>
      <c r="D2375" s="19">
        <v>1</v>
      </c>
      <c r="E2375" s="58"/>
      <c r="F2375" s="20"/>
      <c r="G2375" s="18"/>
      <c r="H2375" s="25"/>
      <c r="I2375" s="15">
        <v>2375</v>
      </c>
      <c r="J2375" s="15"/>
      <c r="K2375" s="16"/>
      <c r="L2375" s="59" t="s">
        <v>573</v>
      </c>
      <c r="M2375">
        <v>1</v>
      </c>
    </row>
    <row r="2376" spans="1:13">
      <c r="A2376" s="17" t="s">
        <v>499</v>
      </c>
      <c r="B2376" s="17" t="s">
        <v>468</v>
      </c>
      <c r="C2376" s="18"/>
      <c r="D2376" s="19">
        <v>1</v>
      </c>
      <c r="E2376" s="58"/>
      <c r="F2376" s="20"/>
      <c r="G2376" s="18"/>
      <c r="H2376" s="25"/>
      <c r="I2376" s="15">
        <v>2376</v>
      </c>
      <c r="J2376" s="15"/>
      <c r="K2376" s="16"/>
      <c r="L2376" s="59" t="s">
        <v>573</v>
      </c>
      <c r="M2376">
        <v>1</v>
      </c>
    </row>
    <row r="2377" spans="1:13">
      <c r="A2377" s="17" t="s">
        <v>499</v>
      </c>
      <c r="B2377" s="17" t="s">
        <v>486</v>
      </c>
      <c r="C2377" s="18"/>
      <c r="D2377" s="19">
        <v>1</v>
      </c>
      <c r="E2377" s="58"/>
      <c r="F2377" s="20"/>
      <c r="G2377" s="18"/>
      <c r="H2377" s="25"/>
      <c r="I2377" s="15">
        <v>2377</v>
      </c>
      <c r="J2377" s="15"/>
      <c r="K2377" s="16"/>
      <c r="L2377" s="59" t="s">
        <v>573</v>
      </c>
      <c r="M2377">
        <v>1</v>
      </c>
    </row>
    <row r="2378" spans="1:13">
      <c r="A2378" s="17" t="s">
        <v>499</v>
      </c>
      <c r="B2378" s="17" t="s">
        <v>351</v>
      </c>
      <c r="C2378" s="18"/>
      <c r="D2378" s="19">
        <v>1</v>
      </c>
      <c r="E2378" s="58"/>
      <c r="F2378" s="20"/>
      <c r="G2378" s="18"/>
      <c r="H2378" s="25"/>
      <c r="I2378" s="15">
        <v>2378</v>
      </c>
      <c r="J2378" s="15"/>
      <c r="K2378" s="16"/>
      <c r="L2378" s="59" t="s">
        <v>573</v>
      </c>
      <c r="M2378">
        <v>1</v>
      </c>
    </row>
    <row r="2379" spans="1:13">
      <c r="A2379" s="17" t="s">
        <v>499</v>
      </c>
      <c r="B2379" s="17" t="s">
        <v>434</v>
      </c>
      <c r="C2379" s="18"/>
      <c r="D2379" s="19">
        <v>1</v>
      </c>
      <c r="E2379" s="58"/>
      <c r="F2379" s="20"/>
      <c r="G2379" s="18"/>
      <c r="H2379" s="25"/>
      <c r="I2379" s="15">
        <v>2379</v>
      </c>
      <c r="J2379" s="15"/>
      <c r="K2379" s="16"/>
      <c r="L2379" s="59" t="s">
        <v>573</v>
      </c>
      <c r="M2379">
        <v>1</v>
      </c>
    </row>
    <row r="2380" spans="1:13">
      <c r="A2380" s="17" t="s">
        <v>499</v>
      </c>
      <c r="B2380" s="17" t="s">
        <v>314</v>
      </c>
      <c r="C2380" s="18"/>
      <c r="D2380" s="19">
        <v>1</v>
      </c>
      <c r="E2380" s="58"/>
      <c r="F2380" s="20"/>
      <c r="G2380" s="18"/>
      <c r="H2380" s="25"/>
      <c r="I2380" s="15">
        <v>2380</v>
      </c>
      <c r="J2380" s="15"/>
      <c r="K2380" s="16"/>
      <c r="L2380" s="59" t="s">
        <v>573</v>
      </c>
      <c r="M2380">
        <v>1</v>
      </c>
    </row>
    <row r="2381" spans="1:13">
      <c r="A2381" s="17" t="s">
        <v>332</v>
      </c>
      <c r="B2381" s="17" t="s">
        <v>499</v>
      </c>
      <c r="C2381" s="18"/>
      <c r="D2381" s="19">
        <v>1</v>
      </c>
      <c r="E2381" s="58"/>
      <c r="F2381" s="20"/>
      <c r="G2381" s="18"/>
      <c r="H2381" s="25"/>
      <c r="I2381" s="15">
        <v>2381</v>
      </c>
      <c r="J2381" s="15"/>
      <c r="K2381" s="16"/>
      <c r="L2381" s="59" t="s">
        <v>573</v>
      </c>
      <c r="M2381">
        <v>1</v>
      </c>
    </row>
    <row r="2382" spans="1:13">
      <c r="A2382" s="17" t="s">
        <v>369</v>
      </c>
      <c r="B2382" s="17" t="s">
        <v>499</v>
      </c>
      <c r="C2382" s="18"/>
      <c r="D2382" s="19">
        <v>1</v>
      </c>
      <c r="E2382" s="58"/>
      <c r="F2382" s="20"/>
      <c r="G2382" s="18"/>
      <c r="H2382" s="25"/>
      <c r="I2382" s="15">
        <v>2382</v>
      </c>
      <c r="J2382" s="15"/>
      <c r="K2382" s="16"/>
      <c r="L2382" s="59" t="s">
        <v>573</v>
      </c>
      <c r="M2382">
        <v>1</v>
      </c>
    </row>
    <row r="2383" spans="1:13">
      <c r="A2383" s="17" t="s">
        <v>445</v>
      </c>
      <c r="B2383" s="17" t="s">
        <v>499</v>
      </c>
      <c r="C2383" s="18"/>
      <c r="D2383" s="19">
        <v>1</v>
      </c>
      <c r="E2383" s="58"/>
      <c r="F2383" s="20"/>
      <c r="G2383" s="18"/>
      <c r="H2383" s="25"/>
      <c r="I2383" s="15">
        <v>2383</v>
      </c>
      <c r="J2383" s="15"/>
      <c r="K2383" s="16"/>
      <c r="L2383" s="59" t="s">
        <v>573</v>
      </c>
      <c r="M2383">
        <v>1</v>
      </c>
    </row>
    <row r="2384" spans="1:13">
      <c r="A2384" s="17" t="s">
        <v>468</v>
      </c>
      <c r="B2384" s="17" t="s">
        <v>499</v>
      </c>
      <c r="C2384" s="18"/>
      <c r="D2384" s="19">
        <v>1</v>
      </c>
      <c r="E2384" s="58"/>
      <c r="F2384" s="20"/>
      <c r="G2384" s="18"/>
      <c r="H2384" s="25"/>
      <c r="I2384" s="15">
        <v>2384</v>
      </c>
      <c r="J2384" s="15"/>
      <c r="K2384" s="16"/>
      <c r="L2384" s="59" t="s">
        <v>573</v>
      </c>
      <c r="M2384">
        <v>1</v>
      </c>
    </row>
    <row r="2385" spans="1:13">
      <c r="A2385" s="17" t="s">
        <v>543</v>
      </c>
      <c r="B2385" s="17" t="s">
        <v>499</v>
      </c>
      <c r="C2385" s="18"/>
      <c r="D2385" s="19">
        <v>1</v>
      </c>
      <c r="E2385" s="58"/>
      <c r="F2385" s="20"/>
      <c r="G2385" s="18"/>
      <c r="H2385" s="25"/>
      <c r="I2385" s="15">
        <v>2385</v>
      </c>
      <c r="J2385" s="15"/>
      <c r="K2385" s="16"/>
      <c r="L2385" s="59" t="s">
        <v>573</v>
      </c>
      <c r="M2385">
        <v>1</v>
      </c>
    </row>
    <row r="2386" spans="1:13">
      <c r="A2386" s="17" t="s">
        <v>252</v>
      </c>
      <c r="B2386" s="17" t="s">
        <v>468</v>
      </c>
      <c r="C2386" s="18"/>
      <c r="D2386" s="19">
        <v>1</v>
      </c>
      <c r="E2386" s="58"/>
      <c r="F2386" s="20"/>
      <c r="G2386" s="18"/>
      <c r="H2386" s="25"/>
      <c r="I2386" s="15">
        <v>2386</v>
      </c>
      <c r="J2386" s="15"/>
      <c r="K2386" s="16"/>
      <c r="L2386" s="59" t="s">
        <v>573</v>
      </c>
      <c r="M2386">
        <v>1</v>
      </c>
    </row>
    <row r="2387" spans="1:13">
      <c r="A2387" s="17" t="s">
        <v>252</v>
      </c>
      <c r="B2387" s="17" t="s">
        <v>484</v>
      </c>
      <c r="C2387" s="18"/>
      <c r="D2387" s="19">
        <v>1</v>
      </c>
      <c r="E2387" s="58"/>
      <c r="F2387" s="20"/>
      <c r="G2387" s="18"/>
      <c r="H2387" s="25"/>
      <c r="I2387" s="15">
        <v>2387</v>
      </c>
      <c r="J2387" s="15"/>
      <c r="K2387" s="16"/>
      <c r="L2387" s="59" t="s">
        <v>573</v>
      </c>
      <c r="M2387">
        <v>1</v>
      </c>
    </row>
    <row r="2388" spans="1:13">
      <c r="A2388" s="17" t="s">
        <v>252</v>
      </c>
      <c r="B2388" s="17" t="s">
        <v>332</v>
      </c>
      <c r="C2388" s="18"/>
      <c r="D2388" s="19">
        <v>1</v>
      </c>
      <c r="E2388" s="58"/>
      <c r="F2388" s="20"/>
      <c r="G2388" s="18"/>
      <c r="H2388" s="25"/>
      <c r="I2388" s="15">
        <v>2388</v>
      </c>
      <c r="J2388" s="15"/>
      <c r="K2388" s="16"/>
      <c r="L2388" s="59" t="s">
        <v>573</v>
      </c>
      <c r="M2388">
        <v>1</v>
      </c>
    </row>
    <row r="2389" spans="1:13">
      <c r="A2389" s="17" t="s">
        <v>252</v>
      </c>
      <c r="B2389" s="17" t="s">
        <v>513</v>
      </c>
      <c r="C2389" s="18"/>
      <c r="D2389" s="19">
        <v>1</v>
      </c>
      <c r="E2389" s="58"/>
      <c r="F2389" s="20"/>
      <c r="G2389" s="18"/>
      <c r="H2389" s="25"/>
      <c r="I2389" s="15">
        <v>2389</v>
      </c>
      <c r="J2389" s="15"/>
      <c r="K2389" s="16"/>
      <c r="L2389" s="59" t="s">
        <v>573</v>
      </c>
      <c r="M2389">
        <v>1</v>
      </c>
    </row>
    <row r="2390" spans="1:13">
      <c r="A2390" s="17" t="s">
        <v>252</v>
      </c>
      <c r="B2390" s="17" t="s">
        <v>550</v>
      </c>
      <c r="C2390" s="18"/>
      <c r="D2390" s="19">
        <v>1</v>
      </c>
      <c r="E2390" s="58"/>
      <c r="F2390" s="20"/>
      <c r="G2390" s="18"/>
      <c r="H2390" s="25"/>
      <c r="I2390" s="15">
        <v>2390</v>
      </c>
      <c r="J2390" s="15"/>
      <c r="K2390" s="16"/>
      <c r="L2390" s="59" t="s">
        <v>573</v>
      </c>
      <c r="M2390">
        <v>1</v>
      </c>
    </row>
    <row r="2391" spans="1:13">
      <c r="A2391" s="17" t="s">
        <v>510</v>
      </c>
      <c r="B2391" s="17" t="s">
        <v>252</v>
      </c>
      <c r="C2391" s="18"/>
      <c r="D2391" s="19">
        <v>1</v>
      </c>
      <c r="E2391" s="58"/>
      <c r="F2391" s="20"/>
      <c r="G2391" s="18"/>
      <c r="H2391" s="25"/>
      <c r="I2391" s="15">
        <v>2391</v>
      </c>
      <c r="J2391" s="15"/>
      <c r="K2391" s="16"/>
      <c r="L2391" s="59" t="s">
        <v>573</v>
      </c>
      <c r="M2391">
        <v>1</v>
      </c>
    </row>
    <row r="2392" spans="1:13">
      <c r="A2392" s="17" t="s">
        <v>332</v>
      </c>
      <c r="B2392" s="17" t="s">
        <v>252</v>
      </c>
      <c r="C2392" s="18"/>
      <c r="D2392" s="19">
        <v>1</v>
      </c>
      <c r="E2392" s="58"/>
      <c r="F2392" s="20"/>
      <c r="G2392" s="18"/>
      <c r="H2392" s="25"/>
      <c r="I2392" s="15">
        <v>2392</v>
      </c>
      <c r="J2392" s="15"/>
      <c r="K2392" s="16"/>
      <c r="L2392" s="59" t="s">
        <v>573</v>
      </c>
      <c r="M2392">
        <v>1</v>
      </c>
    </row>
    <row r="2393" spans="1:13">
      <c r="A2393" s="17" t="s">
        <v>369</v>
      </c>
      <c r="B2393" s="17" t="s">
        <v>252</v>
      </c>
      <c r="C2393" s="18"/>
      <c r="D2393" s="19">
        <v>1</v>
      </c>
      <c r="E2393" s="58"/>
      <c r="F2393" s="20"/>
      <c r="G2393" s="18"/>
      <c r="H2393" s="25"/>
      <c r="I2393" s="15">
        <v>2393</v>
      </c>
      <c r="J2393" s="15"/>
      <c r="K2393" s="16"/>
      <c r="L2393" s="59" t="s">
        <v>573</v>
      </c>
      <c r="M2393">
        <v>1</v>
      </c>
    </row>
    <row r="2394" spans="1:13">
      <c r="A2394" s="17" t="s">
        <v>468</v>
      </c>
      <c r="B2394" s="17" t="s">
        <v>252</v>
      </c>
      <c r="C2394" s="18"/>
      <c r="D2394" s="19">
        <v>1</v>
      </c>
      <c r="E2394" s="58"/>
      <c r="F2394" s="20"/>
      <c r="G2394" s="18"/>
      <c r="H2394" s="25"/>
      <c r="I2394" s="15">
        <v>2394</v>
      </c>
      <c r="J2394" s="15"/>
      <c r="K2394" s="16"/>
      <c r="L2394" s="59" t="s">
        <v>573</v>
      </c>
      <c r="M2394">
        <v>1</v>
      </c>
    </row>
    <row r="2395" spans="1:13">
      <c r="A2395" s="17" t="s">
        <v>484</v>
      </c>
      <c r="B2395" s="17" t="s">
        <v>252</v>
      </c>
      <c r="C2395" s="18"/>
      <c r="D2395" s="19">
        <v>1</v>
      </c>
      <c r="E2395" s="58"/>
      <c r="F2395" s="20"/>
      <c r="G2395" s="18"/>
      <c r="H2395" s="25"/>
      <c r="I2395" s="15">
        <v>2395</v>
      </c>
      <c r="J2395" s="15"/>
      <c r="K2395" s="16"/>
      <c r="L2395" s="59" t="s">
        <v>573</v>
      </c>
      <c r="M2395">
        <v>1</v>
      </c>
    </row>
    <row r="2396" spans="1:13">
      <c r="A2396" s="17" t="s">
        <v>513</v>
      </c>
      <c r="B2396" s="17" t="s">
        <v>252</v>
      </c>
      <c r="C2396" s="18"/>
      <c r="D2396" s="19">
        <v>1</v>
      </c>
      <c r="E2396" s="58"/>
      <c r="F2396" s="20"/>
      <c r="G2396" s="18"/>
      <c r="H2396" s="25"/>
      <c r="I2396" s="15">
        <v>2396</v>
      </c>
      <c r="J2396" s="15"/>
      <c r="K2396" s="16"/>
      <c r="L2396" s="59" t="s">
        <v>573</v>
      </c>
      <c r="M2396">
        <v>1</v>
      </c>
    </row>
    <row r="2397" spans="1:13">
      <c r="A2397" s="17" t="s">
        <v>543</v>
      </c>
      <c r="B2397" s="17" t="s">
        <v>252</v>
      </c>
      <c r="C2397" s="18"/>
      <c r="D2397" s="19">
        <v>1</v>
      </c>
      <c r="E2397" s="58"/>
      <c r="F2397" s="20"/>
      <c r="G2397" s="18"/>
      <c r="H2397" s="25"/>
      <c r="I2397" s="15">
        <v>2397</v>
      </c>
      <c r="J2397" s="15"/>
      <c r="K2397" s="16"/>
      <c r="L2397" s="59" t="s">
        <v>573</v>
      </c>
      <c r="M2397">
        <v>1</v>
      </c>
    </row>
    <row r="2398" spans="1:13">
      <c r="A2398" s="17" t="s">
        <v>396</v>
      </c>
      <c r="B2398" s="17" t="s">
        <v>513</v>
      </c>
      <c r="C2398" s="18"/>
      <c r="D2398" s="19">
        <v>5.5</v>
      </c>
      <c r="E2398" s="58"/>
      <c r="F2398" s="20"/>
      <c r="G2398" s="18"/>
      <c r="H2398" s="25"/>
      <c r="I2398" s="15">
        <v>2398</v>
      </c>
      <c r="J2398" s="15"/>
      <c r="K2398" s="16"/>
      <c r="L2398" s="59" t="s">
        <v>572</v>
      </c>
      <c r="M2398">
        <v>2</v>
      </c>
    </row>
    <row r="2399" spans="1:13">
      <c r="A2399" s="17" t="s">
        <v>396</v>
      </c>
      <c r="B2399" s="17" t="s">
        <v>486</v>
      </c>
      <c r="C2399" s="18"/>
      <c r="D2399" s="19">
        <v>1</v>
      </c>
      <c r="E2399" s="58"/>
      <c r="F2399" s="20"/>
      <c r="G2399" s="18"/>
      <c r="H2399" s="25"/>
      <c r="I2399" s="15">
        <v>2399</v>
      </c>
      <c r="J2399" s="15"/>
      <c r="K2399" s="16"/>
      <c r="L2399" s="59" t="s">
        <v>573</v>
      </c>
      <c r="M2399">
        <v>1</v>
      </c>
    </row>
    <row r="2400" spans="1:13">
      <c r="A2400" s="17" t="s">
        <v>396</v>
      </c>
      <c r="B2400" s="17" t="s">
        <v>468</v>
      </c>
      <c r="C2400" s="18"/>
      <c r="D2400" s="19">
        <v>1</v>
      </c>
      <c r="E2400" s="58"/>
      <c r="F2400" s="20"/>
      <c r="G2400" s="18"/>
      <c r="H2400" s="25"/>
      <c r="I2400" s="15">
        <v>2400</v>
      </c>
      <c r="J2400" s="15"/>
      <c r="K2400" s="16"/>
      <c r="L2400" s="59" t="s">
        <v>573</v>
      </c>
      <c r="M2400">
        <v>1</v>
      </c>
    </row>
    <row r="2401" spans="1:13">
      <c r="A2401" s="17" t="s">
        <v>396</v>
      </c>
      <c r="B2401" s="17" t="s">
        <v>351</v>
      </c>
      <c r="C2401" s="18"/>
      <c r="D2401" s="19">
        <v>1</v>
      </c>
      <c r="E2401" s="58"/>
      <c r="F2401" s="20"/>
      <c r="G2401" s="18"/>
      <c r="H2401" s="25"/>
      <c r="I2401" s="15">
        <v>2401</v>
      </c>
      <c r="J2401" s="15"/>
      <c r="K2401" s="16"/>
      <c r="L2401" s="59" t="s">
        <v>573</v>
      </c>
      <c r="M2401">
        <v>1</v>
      </c>
    </row>
    <row r="2402" spans="1:13">
      <c r="A2402" s="17" t="s">
        <v>396</v>
      </c>
      <c r="B2402" s="17" t="s">
        <v>543</v>
      </c>
      <c r="C2402" s="18"/>
      <c r="D2402" s="19">
        <v>1</v>
      </c>
      <c r="E2402" s="58"/>
      <c r="F2402" s="20"/>
      <c r="G2402" s="18"/>
      <c r="H2402" s="25"/>
      <c r="I2402" s="15">
        <v>2402</v>
      </c>
      <c r="J2402" s="15"/>
      <c r="K2402" s="16"/>
      <c r="L2402" s="59" t="s">
        <v>573</v>
      </c>
      <c r="M2402">
        <v>1</v>
      </c>
    </row>
    <row r="2403" spans="1:13">
      <c r="A2403" s="17" t="s">
        <v>396</v>
      </c>
      <c r="B2403" s="17" t="s">
        <v>314</v>
      </c>
      <c r="C2403" s="18"/>
      <c r="D2403" s="19">
        <v>1</v>
      </c>
      <c r="E2403" s="58"/>
      <c r="F2403" s="20"/>
      <c r="G2403" s="18"/>
      <c r="H2403" s="25"/>
      <c r="I2403" s="15">
        <v>2403</v>
      </c>
      <c r="J2403" s="15"/>
      <c r="K2403" s="16"/>
      <c r="L2403" s="59" t="s">
        <v>573</v>
      </c>
      <c r="M2403">
        <v>1</v>
      </c>
    </row>
    <row r="2404" spans="1:13">
      <c r="A2404" s="17" t="s">
        <v>396</v>
      </c>
      <c r="B2404" s="17" t="s">
        <v>333</v>
      </c>
      <c r="C2404" s="18"/>
      <c r="D2404" s="19">
        <v>1</v>
      </c>
      <c r="E2404" s="58"/>
      <c r="F2404" s="20"/>
      <c r="G2404" s="18"/>
      <c r="H2404" s="25"/>
      <c r="I2404" s="15">
        <v>2404</v>
      </c>
      <c r="J2404" s="15"/>
      <c r="K2404" s="16"/>
      <c r="L2404" s="59" t="s">
        <v>573</v>
      </c>
      <c r="M2404">
        <v>1</v>
      </c>
    </row>
    <row r="2405" spans="1:13">
      <c r="A2405" s="17" t="s">
        <v>486</v>
      </c>
      <c r="B2405" s="17" t="s">
        <v>396</v>
      </c>
      <c r="C2405" s="18"/>
      <c r="D2405" s="19">
        <v>1</v>
      </c>
      <c r="E2405" s="58"/>
      <c r="F2405" s="20"/>
      <c r="G2405" s="18"/>
      <c r="H2405" s="25"/>
      <c r="I2405" s="15">
        <v>2405</v>
      </c>
      <c r="J2405" s="15"/>
      <c r="K2405" s="16"/>
      <c r="L2405" s="59" t="s">
        <v>573</v>
      </c>
      <c r="M2405">
        <v>1</v>
      </c>
    </row>
    <row r="2406" spans="1:13">
      <c r="A2406" s="17" t="s">
        <v>351</v>
      </c>
      <c r="B2406" s="17" t="s">
        <v>396</v>
      </c>
      <c r="C2406" s="18"/>
      <c r="D2406" s="19">
        <v>1</v>
      </c>
      <c r="E2406" s="58"/>
      <c r="F2406" s="20"/>
      <c r="G2406" s="18"/>
      <c r="H2406" s="25"/>
      <c r="I2406" s="15">
        <v>2406</v>
      </c>
      <c r="J2406" s="15"/>
      <c r="K2406" s="16"/>
      <c r="L2406" s="59" t="s">
        <v>573</v>
      </c>
      <c r="M2406">
        <v>1</v>
      </c>
    </row>
    <row r="2407" spans="1:13">
      <c r="A2407" s="17" t="s">
        <v>543</v>
      </c>
      <c r="B2407" s="17" t="s">
        <v>396</v>
      </c>
      <c r="C2407" s="18"/>
      <c r="D2407" s="19">
        <v>1</v>
      </c>
      <c r="E2407" s="58"/>
      <c r="F2407" s="20"/>
      <c r="G2407" s="18"/>
      <c r="H2407" s="25"/>
      <c r="I2407" s="15">
        <v>2407</v>
      </c>
      <c r="J2407" s="15"/>
      <c r="K2407" s="16"/>
      <c r="L2407" s="59" t="s">
        <v>573</v>
      </c>
      <c r="M2407">
        <v>1</v>
      </c>
    </row>
    <row r="2408" spans="1:13">
      <c r="A2408" s="17" t="s">
        <v>314</v>
      </c>
      <c r="B2408" s="17" t="s">
        <v>510</v>
      </c>
      <c r="C2408" s="18"/>
      <c r="D2408" s="19">
        <v>1</v>
      </c>
      <c r="E2408" s="58"/>
      <c r="F2408" s="20"/>
      <c r="G2408" s="18"/>
      <c r="H2408" s="25"/>
      <c r="I2408" s="15">
        <v>2408</v>
      </c>
      <c r="J2408" s="15"/>
      <c r="K2408" s="16"/>
      <c r="L2408" s="59" t="s">
        <v>573</v>
      </c>
      <c r="M2408">
        <v>1</v>
      </c>
    </row>
    <row r="2409" spans="1:13">
      <c r="A2409" s="17" t="s">
        <v>486</v>
      </c>
      <c r="B2409" s="17" t="s">
        <v>510</v>
      </c>
      <c r="C2409" s="18"/>
      <c r="D2409" s="19">
        <v>1</v>
      </c>
      <c r="E2409" s="58"/>
      <c r="F2409" s="20"/>
      <c r="G2409" s="18"/>
      <c r="H2409" s="25"/>
      <c r="I2409" s="15">
        <v>2409</v>
      </c>
      <c r="J2409" s="15"/>
      <c r="K2409" s="16"/>
      <c r="L2409" s="59" t="s">
        <v>573</v>
      </c>
      <c r="M2409">
        <v>1</v>
      </c>
    </row>
    <row r="2410" spans="1:13">
      <c r="A2410" s="17" t="s">
        <v>333</v>
      </c>
      <c r="B2410" s="17" t="s">
        <v>510</v>
      </c>
      <c r="C2410" s="18"/>
      <c r="D2410" s="19">
        <v>1</v>
      </c>
      <c r="E2410" s="58"/>
      <c r="F2410" s="20"/>
      <c r="G2410" s="18"/>
      <c r="H2410" s="25"/>
      <c r="I2410" s="15">
        <v>2410</v>
      </c>
      <c r="J2410" s="15"/>
      <c r="K2410" s="16"/>
      <c r="L2410" s="59" t="s">
        <v>573</v>
      </c>
      <c r="M2410">
        <v>1</v>
      </c>
    </row>
    <row r="2411" spans="1:13">
      <c r="A2411" s="17" t="s">
        <v>510</v>
      </c>
      <c r="B2411" s="17" t="s">
        <v>513</v>
      </c>
      <c r="C2411" s="18"/>
      <c r="D2411" s="19">
        <v>1</v>
      </c>
      <c r="E2411" s="58"/>
      <c r="F2411" s="20"/>
      <c r="G2411" s="18"/>
      <c r="H2411" s="25"/>
      <c r="I2411" s="15">
        <v>2411</v>
      </c>
      <c r="J2411" s="15"/>
      <c r="K2411" s="16"/>
      <c r="L2411" s="59" t="s">
        <v>573</v>
      </c>
      <c r="M2411">
        <v>1</v>
      </c>
    </row>
    <row r="2412" spans="1:13">
      <c r="A2412" s="17" t="s">
        <v>510</v>
      </c>
      <c r="B2412" s="17" t="s">
        <v>314</v>
      </c>
      <c r="C2412" s="18"/>
      <c r="D2412" s="19">
        <v>1</v>
      </c>
      <c r="E2412" s="58"/>
      <c r="F2412" s="20"/>
      <c r="G2412" s="18"/>
      <c r="H2412" s="25"/>
      <c r="I2412" s="15">
        <v>2412</v>
      </c>
      <c r="J2412" s="15"/>
      <c r="K2412" s="16"/>
      <c r="L2412" s="59" t="s">
        <v>573</v>
      </c>
      <c r="M2412">
        <v>1</v>
      </c>
    </row>
    <row r="2413" spans="1:13">
      <c r="A2413" s="17" t="s">
        <v>510</v>
      </c>
      <c r="B2413" s="17" t="s">
        <v>434</v>
      </c>
      <c r="C2413" s="18"/>
      <c r="D2413" s="19">
        <v>1</v>
      </c>
      <c r="E2413" s="58"/>
      <c r="F2413" s="20"/>
      <c r="G2413" s="18"/>
      <c r="H2413" s="25"/>
      <c r="I2413" s="15">
        <v>2413</v>
      </c>
      <c r="J2413" s="15"/>
      <c r="K2413" s="16"/>
      <c r="L2413" s="59" t="s">
        <v>573</v>
      </c>
      <c r="M2413">
        <v>1</v>
      </c>
    </row>
    <row r="2414" spans="1:13">
      <c r="A2414" s="17" t="s">
        <v>510</v>
      </c>
      <c r="B2414" s="17" t="s">
        <v>543</v>
      </c>
      <c r="C2414" s="18"/>
      <c r="D2414" s="19">
        <v>1</v>
      </c>
      <c r="E2414" s="58"/>
      <c r="F2414" s="20"/>
      <c r="G2414" s="18"/>
      <c r="H2414" s="25"/>
      <c r="I2414" s="15">
        <v>2414</v>
      </c>
      <c r="J2414" s="15"/>
      <c r="K2414" s="16"/>
      <c r="L2414" s="59" t="s">
        <v>573</v>
      </c>
      <c r="M2414">
        <v>1</v>
      </c>
    </row>
    <row r="2415" spans="1:13">
      <c r="A2415" s="17" t="s">
        <v>510</v>
      </c>
      <c r="B2415" s="17" t="s">
        <v>369</v>
      </c>
      <c r="C2415" s="18"/>
      <c r="D2415" s="19">
        <v>1</v>
      </c>
      <c r="E2415" s="58"/>
      <c r="F2415" s="20"/>
      <c r="G2415" s="18"/>
      <c r="H2415" s="25"/>
      <c r="I2415" s="15">
        <v>2415</v>
      </c>
      <c r="J2415" s="15"/>
      <c r="K2415" s="16"/>
      <c r="L2415" s="59" t="s">
        <v>573</v>
      </c>
      <c r="M2415">
        <v>1</v>
      </c>
    </row>
    <row r="2416" spans="1:13">
      <c r="A2416" s="17" t="s">
        <v>510</v>
      </c>
      <c r="B2416" s="17" t="s">
        <v>497</v>
      </c>
      <c r="C2416" s="18"/>
      <c r="D2416" s="19">
        <v>1</v>
      </c>
      <c r="E2416" s="58"/>
      <c r="F2416" s="20"/>
      <c r="G2416" s="18"/>
      <c r="H2416" s="25"/>
      <c r="I2416" s="15">
        <v>2416</v>
      </c>
      <c r="J2416" s="15"/>
      <c r="K2416" s="16"/>
      <c r="L2416" s="59" t="s">
        <v>573</v>
      </c>
      <c r="M2416">
        <v>1</v>
      </c>
    </row>
    <row r="2417" spans="1:13">
      <c r="A2417" s="17" t="s">
        <v>510</v>
      </c>
      <c r="B2417" s="17" t="s">
        <v>486</v>
      </c>
      <c r="C2417" s="18"/>
      <c r="D2417" s="19">
        <v>1</v>
      </c>
      <c r="E2417" s="58"/>
      <c r="F2417" s="20"/>
      <c r="G2417" s="18"/>
      <c r="H2417" s="25"/>
      <c r="I2417" s="15">
        <v>2417</v>
      </c>
      <c r="J2417" s="15"/>
      <c r="K2417" s="16"/>
      <c r="L2417" s="59" t="s">
        <v>573</v>
      </c>
      <c r="M2417">
        <v>1</v>
      </c>
    </row>
    <row r="2418" spans="1:13">
      <c r="A2418" s="17" t="s">
        <v>510</v>
      </c>
      <c r="B2418" s="17" t="s">
        <v>468</v>
      </c>
      <c r="C2418" s="18"/>
      <c r="D2418" s="19">
        <v>1</v>
      </c>
      <c r="E2418" s="58"/>
      <c r="F2418" s="20"/>
      <c r="G2418" s="18"/>
      <c r="H2418" s="25"/>
      <c r="I2418" s="15">
        <v>2418</v>
      </c>
      <c r="J2418" s="15"/>
      <c r="K2418" s="16"/>
      <c r="L2418" s="59" t="s">
        <v>573</v>
      </c>
      <c r="M2418">
        <v>1</v>
      </c>
    </row>
    <row r="2419" spans="1:13">
      <c r="A2419" s="17" t="s">
        <v>510</v>
      </c>
      <c r="B2419" s="17" t="s">
        <v>544</v>
      </c>
      <c r="C2419" s="18"/>
      <c r="D2419" s="19">
        <v>1</v>
      </c>
      <c r="E2419" s="58"/>
      <c r="F2419" s="20"/>
      <c r="G2419" s="18"/>
      <c r="H2419" s="25"/>
      <c r="I2419" s="15">
        <v>2419</v>
      </c>
      <c r="J2419" s="15"/>
      <c r="K2419" s="16"/>
      <c r="L2419" s="59" t="s">
        <v>573</v>
      </c>
      <c r="M2419">
        <v>1</v>
      </c>
    </row>
    <row r="2420" spans="1:13">
      <c r="A2420" s="17" t="s">
        <v>510</v>
      </c>
      <c r="B2420" s="17" t="s">
        <v>530</v>
      </c>
      <c r="C2420" s="18"/>
      <c r="D2420" s="19">
        <v>1</v>
      </c>
      <c r="E2420" s="58"/>
      <c r="F2420" s="20"/>
      <c r="G2420" s="18"/>
      <c r="H2420" s="25"/>
      <c r="I2420" s="15">
        <v>2420</v>
      </c>
      <c r="J2420" s="15"/>
      <c r="K2420" s="16"/>
      <c r="L2420" s="59" t="s">
        <v>573</v>
      </c>
      <c r="M2420">
        <v>1</v>
      </c>
    </row>
    <row r="2421" spans="1:13">
      <c r="A2421" s="17" t="s">
        <v>510</v>
      </c>
      <c r="B2421" s="17" t="s">
        <v>333</v>
      </c>
      <c r="C2421" s="18"/>
      <c r="D2421" s="19">
        <v>1</v>
      </c>
      <c r="E2421" s="58"/>
      <c r="F2421" s="20"/>
      <c r="G2421" s="18"/>
      <c r="H2421" s="25"/>
      <c r="I2421" s="15">
        <v>2421</v>
      </c>
      <c r="J2421" s="15"/>
      <c r="K2421" s="16"/>
      <c r="L2421" s="59" t="s">
        <v>573</v>
      </c>
      <c r="M2421">
        <v>1</v>
      </c>
    </row>
    <row r="2422" spans="1:13">
      <c r="A2422" s="17" t="s">
        <v>434</v>
      </c>
      <c r="B2422" s="17" t="s">
        <v>510</v>
      </c>
      <c r="C2422" s="18"/>
      <c r="D2422" s="19">
        <v>1</v>
      </c>
      <c r="E2422" s="58"/>
      <c r="F2422" s="20"/>
      <c r="G2422" s="18"/>
      <c r="H2422" s="25"/>
      <c r="I2422" s="15">
        <v>2422</v>
      </c>
      <c r="J2422" s="15"/>
      <c r="K2422" s="16"/>
      <c r="L2422" s="59" t="s">
        <v>573</v>
      </c>
      <c r="M2422">
        <v>1</v>
      </c>
    </row>
    <row r="2423" spans="1:13">
      <c r="A2423" s="17" t="s">
        <v>332</v>
      </c>
      <c r="B2423" s="17" t="s">
        <v>510</v>
      </c>
      <c r="C2423" s="18"/>
      <c r="D2423" s="19">
        <v>1</v>
      </c>
      <c r="E2423" s="58"/>
      <c r="F2423" s="20"/>
      <c r="G2423" s="18"/>
      <c r="H2423" s="25"/>
      <c r="I2423" s="15">
        <v>2423</v>
      </c>
      <c r="J2423" s="15"/>
      <c r="K2423" s="16"/>
      <c r="L2423" s="59" t="s">
        <v>573</v>
      </c>
      <c r="M2423">
        <v>1</v>
      </c>
    </row>
    <row r="2424" spans="1:13">
      <c r="A2424" s="17" t="s">
        <v>369</v>
      </c>
      <c r="B2424" s="17" t="s">
        <v>510</v>
      </c>
      <c r="C2424" s="18"/>
      <c r="D2424" s="19">
        <v>1</v>
      </c>
      <c r="E2424" s="58"/>
      <c r="F2424" s="20"/>
      <c r="G2424" s="18"/>
      <c r="H2424" s="25"/>
      <c r="I2424" s="15">
        <v>2424</v>
      </c>
      <c r="J2424" s="15"/>
      <c r="K2424" s="16"/>
      <c r="L2424" s="59" t="s">
        <v>573</v>
      </c>
      <c r="M2424">
        <v>1</v>
      </c>
    </row>
    <row r="2425" spans="1:13">
      <c r="A2425" s="17" t="s">
        <v>513</v>
      </c>
      <c r="B2425" s="17" t="s">
        <v>510</v>
      </c>
      <c r="C2425" s="18"/>
      <c r="D2425" s="19">
        <v>1</v>
      </c>
      <c r="E2425" s="58"/>
      <c r="F2425" s="20"/>
      <c r="G2425" s="18"/>
      <c r="H2425" s="25"/>
      <c r="I2425" s="15">
        <v>2425</v>
      </c>
      <c r="J2425" s="15"/>
      <c r="K2425" s="16"/>
      <c r="L2425" s="59" t="s">
        <v>573</v>
      </c>
      <c r="M2425">
        <v>1</v>
      </c>
    </row>
    <row r="2426" spans="1:13">
      <c r="A2426" s="17" t="s">
        <v>543</v>
      </c>
      <c r="B2426" s="17" t="s">
        <v>510</v>
      </c>
      <c r="C2426" s="18"/>
      <c r="D2426" s="19">
        <v>1</v>
      </c>
      <c r="E2426" s="58"/>
      <c r="F2426" s="20"/>
      <c r="G2426" s="18"/>
      <c r="H2426" s="25"/>
      <c r="I2426" s="15">
        <v>2426</v>
      </c>
      <c r="J2426" s="15"/>
      <c r="K2426" s="16"/>
      <c r="L2426" s="59" t="s">
        <v>573</v>
      </c>
      <c r="M2426">
        <v>1</v>
      </c>
    </row>
    <row r="2427" spans="1:13">
      <c r="A2427" s="17" t="s">
        <v>509</v>
      </c>
      <c r="B2427" s="17" t="s">
        <v>543</v>
      </c>
      <c r="C2427" s="18"/>
      <c r="D2427" s="19">
        <v>1</v>
      </c>
      <c r="E2427" s="58"/>
      <c r="F2427" s="20"/>
      <c r="G2427" s="18"/>
      <c r="H2427" s="25"/>
      <c r="I2427" s="15">
        <v>2427</v>
      </c>
      <c r="J2427" s="15"/>
      <c r="K2427" s="16"/>
      <c r="L2427" s="59" t="s">
        <v>573</v>
      </c>
      <c r="M2427">
        <v>1</v>
      </c>
    </row>
    <row r="2428" spans="1:13">
      <c r="A2428" s="17" t="s">
        <v>509</v>
      </c>
      <c r="B2428" s="17" t="s">
        <v>314</v>
      </c>
      <c r="C2428" s="18"/>
      <c r="D2428" s="19">
        <v>1</v>
      </c>
      <c r="E2428" s="58"/>
      <c r="F2428" s="20"/>
      <c r="G2428" s="18"/>
      <c r="H2428" s="25"/>
      <c r="I2428" s="15">
        <v>2428</v>
      </c>
      <c r="J2428" s="15"/>
      <c r="K2428" s="16"/>
      <c r="L2428" s="59" t="s">
        <v>573</v>
      </c>
      <c r="M2428">
        <v>1</v>
      </c>
    </row>
    <row r="2429" spans="1:13">
      <c r="A2429" s="17" t="s">
        <v>509</v>
      </c>
      <c r="B2429" s="17" t="s">
        <v>497</v>
      </c>
      <c r="C2429" s="18"/>
      <c r="D2429" s="19">
        <v>1</v>
      </c>
      <c r="E2429" s="58"/>
      <c r="F2429" s="20"/>
      <c r="G2429" s="18"/>
      <c r="H2429" s="25"/>
      <c r="I2429" s="15">
        <v>2429</v>
      </c>
      <c r="J2429" s="15"/>
      <c r="K2429" s="16"/>
      <c r="L2429" s="59" t="s">
        <v>573</v>
      </c>
      <c r="M2429">
        <v>1</v>
      </c>
    </row>
    <row r="2430" spans="1:13">
      <c r="A2430" s="17" t="s">
        <v>509</v>
      </c>
      <c r="B2430" s="17" t="s">
        <v>408</v>
      </c>
      <c r="C2430" s="18"/>
      <c r="D2430" s="19">
        <v>1</v>
      </c>
      <c r="E2430" s="58"/>
      <c r="F2430" s="20"/>
      <c r="G2430" s="18"/>
      <c r="H2430" s="25"/>
      <c r="I2430" s="15">
        <v>2430</v>
      </c>
      <c r="J2430" s="15"/>
      <c r="K2430" s="16"/>
      <c r="L2430" s="59" t="s">
        <v>573</v>
      </c>
      <c r="M2430">
        <v>1</v>
      </c>
    </row>
    <row r="2431" spans="1:13">
      <c r="A2431" s="17" t="s">
        <v>543</v>
      </c>
      <c r="B2431" s="17" t="s">
        <v>509</v>
      </c>
      <c r="C2431" s="18"/>
      <c r="D2431" s="19">
        <v>1</v>
      </c>
      <c r="E2431" s="58"/>
      <c r="F2431" s="20"/>
      <c r="G2431" s="18"/>
      <c r="H2431" s="25"/>
      <c r="I2431" s="15">
        <v>2431</v>
      </c>
      <c r="J2431" s="15"/>
      <c r="K2431" s="16"/>
      <c r="L2431" s="59" t="s">
        <v>573</v>
      </c>
      <c r="M2431">
        <v>1</v>
      </c>
    </row>
    <row r="2432" spans="1:13">
      <c r="A2432" s="17" t="s">
        <v>530</v>
      </c>
      <c r="B2432" s="17" t="s">
        <v>513</v>
      </c>
      <c r="C2432" s="18"/>
      <c r="D2432" s="19">
        <v>5.5</v>
      </c>
      <c r="E2432" s="58"/>
      <c r="F2432" s="20"/>
      <c r="G2432" s="18"/>
      <c r="H2432" s="25"/>
      <c r="I2432" s="15">
        <v>2432</v>
      </c>
      <c r="J2432" s="15"/>
      <c r="K2432" s="16"/>
      <c r="L2432" s="59" t="s">
        <v>572</v>
      </c>
      <c r="M2432">
        <v>2</v>
      </c>
    </row>
    <row r="2433" spans="1:13">
      <c r="A2433" s="17" t="s">
        <v>530</v>
      </c>
      <c r="B2433" s="17" t="s">
        <v>533</v>
      </c>
      <c r="C2433" s="18"/>
      <c r="D2433" s="19">
        <v>1</v>
      </c>
      <c r="E2433" s="58"/>
      <c r="F2433" s="20"/>
      <c r="G2433" s="18"/>
      <c r="H2433" s="25"/>
      <c r="I2433" s="15">
        <v>2433</v>
      </c>
      <c r="J2433" s="15"/>
      <c r="K2433" s="16"/>
      <c r="L2433" s="59" t="s">
        <v>573</v>
      </c>
      <c r="M2433">
        <v>1</v>
      </c>
    </row>
    <row r="2434" spans="1:13">
      <c r="A2434" s="17" t="s">
        <v>530</v>
      </c>
      <c r="B2434" s="17" t="s">
        <v>351</v>
      </c>
      <c r="C2434" s="18"/>
      <c r="D2434" s="19">
        <v>1</v>
      </c>
      <c r="E2434" s="58"/>
      <c r="F2434" s="20"/>
      <c r="G2434" s="18"/>
      <c r="H2434" s="25"/>
      <c r="I2434" s="15">
        <v>2434</v>
      </c>
      <c r="J2434" s="15"/>
      <c r="K2434" s="16"/>
      <c r="L2434" s="59" t="s">
        <v>573</v>
      </c>
      <c r="M2434">
        <v>1</v>
      </c>
    </row>
    <row r="2435" spans="1:13">
      <c r="A2435" s="17" t="s">
        <v>530</v>
      </c>
      <c r="B2435" s="17" t="s">
        <v>314</v>
      </c>
      <c r="C2435" s="18"/>
      <c r="D2435" s="19">
        <v>1</v>
      </c>
      <c r="E2435" s="58"/>
      <c r="F2435" s="20"/>
      <c r="G2435" s="18"/>
      <c r="H2435" s="25"/>
      <c r="I2435" s="15">
        <v>2435</v>
      </c>
      <c r="J2435" s="15"/>
      <c r="K2435" s="16"/>
      <c r="L2435" s="59" t="s">
        <v>573</v>
      </c>
      <c r="M2435">
        <v>1</v>
      </c>
    </row>
    <row r="2436" spans="1:13">
      <c r="A2436" s="17" t="s">
        <v>530</v>
      </c>
      <c r="B2436" s="17" t="s">
        <v>468</v>
      </c>
      <c r="C2436" s="18"/>
      <c r="D2436" s="19">
        <v>1</v>
      </c>
      <c r="E2436" s="58"/>
      <c r="F2436" s="20"/>
      <c r="G2436" s="18"/>
      <c r="H2436" s="25"/>
      <c r="I2436" s="15">
        <v>2436</v>
      </c>
      <c r="J2436" s="15"/>
      <c r="K2436" s="16"/>
      <c r="L2436" s="59" t="s">
        <v>573</v>
      </c>
      <c r="M2436">
        <v>1</v>
      </c>
    </row>
    <row r="2437" spans="1:13">
      <c r="A2437" s="17" t="s">
        <v>530</v>
      </c>
      <c r="B2437" s="17" t="s">
        <v>369</v>
      </c>
      <c r="C2437" s="18"/>
      <c r="D2437" s="19">
        <v>1</v>
      </c>
      <c r="E2437" s="58"/>
      <c r="F2437" s="20"/>
      <c r="G2437" s="18"/>
      <c r="H2437" s="25"/>
      <c r="I2437" s="15">
        <v>2437</v>
      </c>
      <c r="J2437" s="15"/>
      <c r="K2437" s="16"/>
      <c r="L2437" s="59" t="s">
        <v>573</v>
      </c>
      <c r="M2437">
        <v>1</v>
      </c>
    </row>
    <row r="2438" spans="1:13">
      <c r="A2438" s="17" t="s">
        <v>530</v>
      </c>
      <c r="B2438" s="17" t="s">
        <v>543</v>
      </c>
      <c r="C2438" s="18"/>
      <c r="D2438" s="19">
        <v>1</v>
      </c>
      <c r="E2438" s="58"/>
      <c r="F2438" s="20"/>
      <c r="G2438" s="18"/>
      <c r="H2438" s="25"/>
      <c r="I2438" s="15">
        <v>2438</v>
      </c>
      <c r="J2438" s="15"/>
      <c r="K2438" s="16"/>
      <c r="L2438" s="59" t="s">
        <v>573</v>
      </c>
      <c r="M2438">
        <v>1</v>
      </c>
    </row>
    <row r="2439" spans="1:13">
      <c r="A2439" s="17" t="s">
        <v>530</v>
      </c>
      <c r="B2439" s="17" t="s">
        <v>497</v>
      </c>
      <c r="C2439" s="18"/>
      <c r="D2439" s="19">
        <v>1</v>
      </c>
      <c r="E2439" s="58"/>
      <c r="F2439" s="20"/>
      <c r="G2439" s="18"/>
      <c r="H2439" s="25"/>
      <c r="I2439" s="15">
        <v>2439</v>
      </c>
      <c r="J2439" s="15"/>
      <c r="K2439" s="16"/>
      <c r="L2439" s="59" t="s">
        <v>573</v>
      </c>
      <c r="M2439">
        <v>1</v>
      </c>
    </row>
    <row r="2440" spans="1:13">
      <c r="A2440" s="17" t="s">
        <v>351</v>
      </c>
      <c r="B2440" s="17" t="s">
        <v>530</v>
      </c>
      <c r="C2440" s="18"/>
      <c r="D2440" s="19">
        <v>1</v>
      </c>
      <c r="E2440" s="58"/>
      <c r="F2440" s="20"/>
      <c r="G2440" s="18"/>
      <c r="H2440" s="25"/>
      <c r="I2440" s="15">
        <v>2440</v>
      </c>
      <c r="J2440" s="15"/>
      <c r="K2440" s="16"/>
      <c r="L2440" s="59" t="s">
        <v>573</v>
      </c>
      <c r="M2440">
        <v>1</v>
      </c>
    </row>
    <row r="2441" spans="1:13">
      <c r="A2441" s="17" t="s">
        <v>332</v>
      </c>
      <c r="B2441" s="17" t="s">
        <v>530</v>
      </c>
      <c r="C2441" s="18"/>
      <c r="D2441" s="19">
        <v>1</v>
      </c>
      <c r="E2441" s="58"/>
      <c r="F2441" s="20"/>
      <c r="G2441" s="18"/>
      <c r="H2441" s="25"/>
      <c r="I2441" s="15">
        <v>2441</v>
      </c>
      <c r="J2441" s="15"/>
      <c r="K2441" s="16"/>
      <c r="L2441" s="59" t="s">
        <v>573</v>
      </c>
      <c r="M2441">
        <v>1</v>
      </c>
    </row>
    <row r="2442" spans="1:13">
      <c r="A2442" s="17" t="s">
        <v>369</v>
      </c>
      <c r="B2442" s="17" t="s">
        <v>530</v>
      </c>
      <c r="C2442" s="18"/>
      <c r="D2442" s="19">
        <v>1</v>
      </c>
      <c r="E2442" s="58"/>
      <c r="F2442" s="20"/>
      <c r="G2442" s="18"/>
      <c r="H2442" s="25"/>
      <c r="I2442" s="15">
        <v>2442</v>
      </c>
      <c r="J2442" s="15"/>
      <c r="K2442" s="16"/>
      <c r="L2442" s="59" t="s">
        <v>573</v>
      </c>
      <c r="M2442">
        <v>1</v>
      </c>
    </row>
    <row r="2443" spans="1:13">
      <c r="A2443" s="17" t="s">
        <v>381</v>
      </c>
      <c r="B2443" s="17" t="s">
        <v>530</v>
      </c>
      <c r="C2443" s="18"/>
      <c r="D2443" s="19">
        <v>1</v>
      </c>
      <c r="E2443" s="58"/>
      <c r="F2443" s="20"/>
      <c r="G2443" s="18"/>
      <c r="H2443" s="25"/>
      <c r="I2443" s="15">
        <v>2443</v>
      </c>
      <c r="J2443" s="15"/>
      <c r="K2443" s="16"/>
      <c r="L2443" s="59" t="s">
        <v>573</v>
      </c>
      <c r="M2443">
        <v>1</v>
      </c>
    </row>
    <row r="2444" spans="1:13">
      <c r="A2444" s="17" t="s">
        <v>468</v>
      </c>
      <c r="B2444" s="17" t="s">
        <v>530</v>
      </c>
      <c r="C2444" s="18"/>
      <c r="D2444" s="19">
        <v>1</v>
      </c>
      <c r="E2444" s="58"/>
      <c r="F2444" s="20"/>
      <c r="G2444" s="18"/>
      <c r="H2444" s="25"/>
      <c r="I2444" s="15">
        <v>2444</v>
      </c>
      <c r="J2444" s="15"/>
      <c r="K2444" s="16"/>
      <c r="L2444" s="59" t="s">
        <v>573</v>
      </c>
      <c r="M2444">
        <v>1</v>
      </c>
    </row>
    <row r="2445" spans="1:13">
      <c r="A2445" s="17" t="s">
        <v>513</v>
      </c>
      <c r="B2445" s="17" t="s">
        <v>530</v>
      </c>
      <c r="C2445" s="18"/>
      <c r="D2445" s="19">
        <v>1</v>
      </c>
      <c r="E2445" s="58"/>
      <c r="F2445" s="20"/>
      <c r="G2445" s="18"/>
      <c r="H2445" s="25"/>
      <c r="I2445" s="15">
        <v>2445</v>
      </c>
      <c r="J2445" s="15"/>
      <c r="K2445" s="16"/>
      <c r="L2445" s="59" t="s">
        <v>573</v>
      </c>
      <c r="M2445">
        <v>1</v>
      </c>
    </row>
    <row r="2446" spans="1:13">
      <c r="A2446" s="17" t="s">
        <v>514</v>
      </c>
      <c r="B2446" s="17" t="s">
        <v>530</v>
      </c>
      <c r="C2446" s="18"/>
      <c r="D2446" s="19">
        <v>1</v>
      </c>
      <c r="E2446" s="58"/>
      <c r="F2446" s="20"/>
      <c r="G2446" s="18"/>
      <c r="H2446" s="25"/>
      <c r="I2446" s="15">
        <v>2446</v>
      </c>
      <c r="J2446" s="15"/>
      <c r="K2446" s="16"/>
      <c r="L2446" s="59" t="s">
        <v>573</v>
      </c>
      <c r="M2446">
        <v>1</v>
      </c>
    </row>
    <row r="2447" spans="1:13">
      <c r="A2447" s="17" t="s">
        <v>543</v>
      </c>
      <c r="B2447" s="17" t="s">
        <v>530</v>
      </c>
      <c r="C2447" s="18"/>
      <c r="D2447" s="19">
        <v>1</v>
      </c>
      <c r="E2447" s="58"/>
      <c r="F2447" s="20"/>
      <c r="G2447" s="18"/>
      <c r="H2447" s="25"/>
      <c r="I2447" s="15">
        <v>2447</v>
      </c>
      <c r="J2447" s="15"/>
      <c r="K2447" s="16"/>
      <c r="L2447" s="59" t="s">
        <v>573</v>
      </c>
      <c r="M2447">
        <v>1</v>
      </c>
    </row>
    <row r="2448" spans="1:13">
      <c r="A2448" s="17" t="s">
        <v>256</v>
      </c>
      <c r="B2448" s="17" t="s">
        <v>312</v>
      </c>
      <c r="C2448" s="18"/>
      <c r="D2448" s="19">
        <v>1</v>
      </c>
      <c r="E2448" s="58"/>
      <c r="F2448" s="20"/>
      <c r="G2448" s="18"/>
      <c r="H2448" s="25"/>
      <c r="I2448" s="15">
        <v>2448</v>
      </c>
      <c r="J2448" s="15"/>
      <c r="K2448" s="16"/>
      <c r="L2448" s="59" t="s">
        <v>573</v>
      </c>
      <c r="M2448">
        <v>1</v>
      </c>
    </row>
    <row r="2449" spans="1:13">
      <c r="A2449" s="17" t="s">
        <v>256</v>
      </c>
      <c r="B2449" s="17" t="s">
        <v>468</v>
      </c>
      <c r="C2449" s="18"/>
      <c r="D2449" s="19">
        <v>1</v>
      </c>
      <c r="E2449" s="58"/>
      <c r="F2449" s="20"/>
      <c r="G2449" s="18"/>
      <c r="H2449" s="25"/>
      <c r="I2449" s="15">
        <v>2449</v>
      </c>
      <c r="J2449" s="15"/>
      <c r="K2449" s="16"/>
      <c r="L2449" s="59" t="s">
        <v>573</v>
      </c>
      <c r="M2449">
        <v>1</v>
      </c>
    </row>
    <row r="2450" spans="1:13">
      <c r="A2450" s="17" t="s">
        <v>256</v>
      </c>
      <c r="B2450" s="17" t="s">
        <v>332</v>
      </c>
      <c r="C2450" s="18"/>
      <c r="D2450" s="19">
        <v>1</v>
      </c>
      <c r="E2450" s="58"/>
      <c r="F2450" s="20"/>
      <c r="G2450" s="18"/>
      <c r="H2450" s="25"/>
      <c r="I2450" s="15">
        <v>2450</v>
      </c>
      <c r="J2450" s="15"/>
      <c r="K2450" s="16"/>
      <c r="L2450" s="59" t="s">
        <v>573</v>
      </c>
      <c r="M2450">
        <v>1</v>
      </c>
    </row>
    <row r="2451" spans="1:13">
      <c r="A2451" s="17" t="s">
        <v>256</v>
      </c>
      <c r="B2451" s="17" t="s">
        <v>513</v>
      </c>
      <c r="C2451" s="18"/>
      <c r="D2451" s="19">
        <v>1</v>
      </c>
      <c r="E2451" s="58"/>
      <c r="F2451" s="20"/>
      <c r="G2451" s="18"/>
      <c r="H2451" s="25"/>
      <c r="I2451" s="15">
        <v>2451</v>
      </c>
      <c r="J2451" s="15"/>
      <c r="K2451" s="16"/>
      <c r="L2451" s="59" t="s">
        <v>573</v>
      </c>
      <c r="M2451">
        <v>1</v>
      </c>
    </row>
    <row r="2452" spans="1:13">
      <c r="A2452" s="17" t="s">
        <v>256</v>
      </c>
      <c r="B2452" s="17" t="s">
        <v>363</v>
      </c>
      <c r="C2452" s="18"/>
      <c r="D2452" s="19">
        <v>1</v>
      </c>
      <c r="E2452" s="58"/>
      <c r="F2452" s="20"/>
      <c r="G2452" s="18"/>
      <c r="H2452" s="25"/>
      <c r="I2452" s="15">
        <v>2452</v>
      </c>
      <c r="J2452" s="15"/>
      <c r="K2452" s="16"/>
      <c r="L2452" s="59" t="s">
        <v>573</v>
      </c>
      <c r="M2452">
        <v>1</v>
      </c>
    </row>
    <row r="2453" spans="1:13">
      <c r="A2453" s="17" t="s">
        <v>256</v>
      </c>
      <c r="B2453" s="17" t="s">
        <v>497</v>
      </c>
      <c r="C2453" s="18"/>
      <c r="D2453" s="19">
        <v>1</v>
      </c>
      <c r="E2453" s="58"/>
      <c r="F2453" s="20"/>
      <c r="G2453" s="18"/>
      <c r="H2453" s="25"/>
      <c r="I2453" s="15">
        <v>2453</v>
      </c>
      <c r="J2453" s="15"/>
      <c r="K2453" s="16"/>
      <c r="L2453" s="59" t="s">
        <v>573</v>
      </c>
      <c r="M2453">
        <v>1</v>
      </c>
    </row>
    <row r="2454" spans="1:13">
      <c r="A2454" s="17" t="s">
        <v>256</v>
      </c>
      <c r="B2454" s="17" t="s">
        <v>540</v>
      </c>
      <c r="C2454" s="18"/>
      <c r="D2454" s="19">
        <v>1</v>
      </c>
      <c r="E2454" s="58"/>
      <c r="F2454" s="20"/>
      <c r="G2454" s="18"/>
      <c r="H2454" s="25"/>
      <c r="I2454" s="15">
        <v>2454</v>
      </c>
      <c r="J2454" s="15"/>
      <c r="K2454" s="16"/>
      <c r="L2454" s="59" t="s">
        <v>573</v>
      </c>
      <c r="M2454">
        <v>1</v>
      </c>
    </row>
    <row r="2455" spans="1:13">
      <c r="A2455" s="17" t="s">
        <v>256</v>
      </c>
      <c r="B2455" s="17" t="s">
        <v>543</v>
      </c>
      <c r="C2455" s="18"/>
      <c r="D2455" s="19">
        <v>1</v>
      </c>
      <c r="E2455" s="58"/>
      <c r="F2455" s="20"/>
      <c r="G2455" s="18"/>
      <c r="H2455" s="25"/>
      <c r="I2455" s="15">
        <v>2455</v>
      </c>
      <c r="J2455" s="15"/>
      <c r="K2455" s="16"/>
      <c r="L2455" s="59" t="s">
        <v>573</v>
      </c>
      <c r="M2455">
        <v>1</v>
      </c>
    </row>
    <row r="2456" spans="1:13">
      <c r="A2456" s="17" t="s">
        <v>363</v>
      </c>
      <c r="B2456" s="17" t="s">
        <v>256</v>
      </c>
      <c r="C2456" s="18"/>
      <c r="D2456" s="19">
        <v>1</v>
      </c>
      <c r="E2456" s="58"/>
      <c r="F2456" s="20"/>
      <c r="G2456" s="18"/>
      <c r="H2456" s="25"/>
      <c r="I2456" s="15">
        <v>2456</v>
      </c>
      <c r="J2456" s="15"/>
      <c r="K2456" s="16"/>
      <c r="L2456" s="59" t="s">
        <v>573</v>
      </c>
      <c r="M2456">
        <v>1</v>
      </c>
    </row>
    <row r="2457" spans="1:13">
      <c r="A2457" s="17" t="s">
        <v>543</v>
      </c>
      <c r="B2457" s="17" t="s">
        <v>256</v>
      </c>
      <c r="C2457" s="18"/>
      <c r="D2457" s="19">
        <v>1</v>
      </c>
      <c r="E2457" s="58"/>
      <c r="F2457" s="20"/>
      <c r="G2457" s="18"/>
      <c r="H2457" s="25"/>
      <c r="I2457" s="15">
        <v>2457</v>
      </c>
      <c r="J2457" s="15"/>
      <c r="K2457" s="16"/>
      <c r="L2457" s="59" t="s">
        <v>573</v>
      </c>
      <c r="M2457">
        <v>1</v>
      </c>
    </row>
    <row r="2458" spans="1:13">
      <c r="A2458" s="17" t="s">
        <v>445</v>
      </c>
      <c r="B2458" s="17" t="s">
        <v>544</v>
      </c>
      <c r="C2458" s="18"/>
      <c r="D2458" s="19">
        <v>5.5</v>
      </c>
      <c r="E2458" s="58"/>
      <c r="F2458" s="20"/>
      <c r="G2458" s="18"/>
      <c r="H2458" s="25"/>
      <c r="I2458" s="15">
        <v>2458</v>
      </c>
      <c r="J2458" s="15"/>
      <c r="K2458" s="16"/>
      <c r="L2458" s="59" t="s">
        <v>572</v>
      </c>
      <c r="M2458">
        <v>2</v>
      </c>
    </row>
    <row r="2459" spans="1:13">
      <c r="A2459" s="17" t="s">
        <v>314</v>
      </c>
      <c r="B2459" s="17" t="s">
        <v>445</v>
      </c>
      <c r="C2459" s="18"/>
      <c r="D2459" s="19">
        <v>1</v>
      </c>
      <c r="E2459" s="58"/>
      <c r="F2459" s="20"/>
      <c r="G2459" s="18"/>
      <c r="H2459" s="25"/>
      <c r="I2459" s="15">
        <v>2459</v>
      </c>
      <c r="J2459" s="15"/>
      <c r="K2459" s="16"/>
      <c r="L2459" s="59" t="s">
        <v>573</v>
      </c>
      <c r="M2459">
        <v>1</v>
      </c>
    </row>
    <row r="2460" spans="1:13">
      <c r="A2460" s="17" t="s">
        <v>171</v>
      </c>
      <c r="B2460" s="17" t="s">
        <v>445</v>
      </c>
      <c r="C2460" s="18"/>
      <c r="D2460" s="19">
        <v>1</v>
      </c>
      <c r="E2460" s="58"/>
      <c r="F2460" s="20"/>
      <c r="G2460" s="18"/>
      <c r="H2460" s="25"/>
      <c r="I2460" s="15">
        <v>2460</v>
      </c>
      <c r="J2460" s="15"/>
      <c r="K2460" s="16"/>
      <c r="L2460" s="59" t="s">
        <v>573</v>
      </c>
      <c r="M2460">
        <v>1</v>
      </c>
    </row>
    <row r="2461" spans="1:13">
      <c r="A2461" s="17" t="s">
        <v>351</v>
      </c>
      <c r="B2461" s="17" t="s">
        <v>445</v>
      </c>
      <c r="C2461" s="18"/>
      <c r="D2461" s="19">
        <v>1</v>
      </c>
      <c r="E2461" s="58"/>
      <c r="F2461" s="20"/>
      <c r="G2461" s="18"/>
      <c r="H2461" s="25"/>
      <c r="I2461" s="15">
        <v>2461</v>
      </c>
      <c r="J2461" s="15"/>
      <c r="K2461" s="16"/>
      <c r="L2461" s="59" t="s">
        <v>573</v>
      </c>
      <c r="M2461">
        <v>1</v>
      </c>
    </row>
    <row r="2462" spans="1:13">
      <c r="A2462" s="17" t="s">
        <v>444</v>
      </c>
      <c r="B2462" s="17" t="s">
        <v>445</v>
      </c>
      <c r="C2462" s="18"/>
      <c r="D2462" s="19">
        <v>1</v>
      </c>
      <c r="E2462" s="58"/>
      <c r="F2462" s="20"/>
      <c r="G2462" s="18"/>
      <c r="H2462" s="25"/>
      <c r="I2462" s="15">
        <v>2462</v>
      </c>
      <c r="J2462" s="15"/>
      <c r="K2462" s="16"/>
      <c r="L2462" s="59" t="s">
        <v>573</v>
      </c>
      <c r="M2462">
        <v>1</v>
      </c>
    </row>
    <row r="2463" spans="1:13">
      <c r="A2463" s="17" t="s">
        <v>332</v>
      </c>
      <c r="B2463" s="17" t="s">
        <v>445</v>
      </c>
      <c r="C2463" s="18"/>
      <c r="D2463" s="19">
        <v>1</v>
      </c>
      <c r="E2463" s="58"/>
      <c r="F2463" s="20"/>
      <c r="G2463" s="18"/>
      <c r="H2463" s="25"/>
      <c r="I2463" s="15">
        <v>2463</v>
      </c>
      <c r="J2463" s="15"/>
      <c r="K2463" s="16"/>
      <c r="L2463" s="59" t="s">
        <v>573</v>
      </c>
      <c r="M2463">
        <v>1</v>
      </c>
    </row>
    <row r="2464" spans="1:13">
      <c r="A2464" s="17" t="s">
        <v>369</v>
      </c>
      <c r="B2464" s="17" t="s">
        <v>445</v>
      </c>
      <c r="C2464" s="18"/>
      <c r="D2464" s="19">
        <v>1</v>
      </c>
      <c r="E2464" s="58"/>
      <c r="F2464" s="20"/>
      <c r="G2464" s="18"/>
      <c r="H2464" s="25"/>
      <c r="I2464" s="15">
        <v>2464</v>
      </c>
      <c r="J2464" s="15"/>
      <c r="K2464" s="16"/>
      <c r="L2464" s="59" t="s">
        <v>573</v>
      </c>
      <c r="M2464">
        <v>1</v>
      </c>
    </row>
    <row r="2465" spans="1:13">
      <c r="A2465" s="17" t="s">
        <v>373</v>
      </c>
      <c r="B2465" s="17" t="s">
        <v>445</v>
      </c>
      <c r="C2465" s="18"/>
      <c r="D2465" s="19">
        <v>1</v>
      </c>
      <c r="E2465" s="58"/>
      <c r="F2465" s="20"/>
      <c r="G2465" s="18"/>
      <c r="H2465" s="25"/>
      <c r="I2465" s="15">
        <v>2465</v>
      </c>
      <c r="J2465" s="15"/>
      <c r="K2465" s="16"/>
      <c r="L2465" s="59" t="s">
        <v>573</v>
      </c>
      <c r="M2465">
        <v>1</v>
      </c>
    </row>
    <row r="2466" spans="1:13">
      <c r="A2466" s="17" t="s">
        <v>544</v>
      </c>
      <c r="B2466" s="17" t="s">
        <v>445</v>
      </c>
      <c r="C2466" s="18"/>
      <c r="D2466" s="19">
        <v>1</v>
      </c>
      <c r="E2466" s="58"/>
      <c r="F2466" s="20"/>
      <c r="G2466" s="18"/>
      <c r="H2466" s="25"/>
      <c r="I2466" s="15">
        <v>2466</v>
      </c>
      <c r="J2466" s="15"/>
      <c r="K2466" s="16"/>
      <c r="L2466" s="59" t="s">
        <v>573</v>
      </c>
      <c r="M2466">
        <v>1</v>
      </c>
    </row>
    <row r="2467" spans="1:13">
      <c r="A2467" s="17" t="s">
        <v>445</v>
      </c>
      <c r="B2467" s="17" t="s">
        <v>541</v>
      </c>
      <c r="C2467" s="18"/>
      <c r="D2467" s="19">
        <v>1</v>
      </c>
      <c r="E2467" s="58"/>
      <c r="F2467" s="20"/>
      <c r="G2467" s="18"/>
      <c r="H2467" s="25"/>
      <c r="I2467" s="15">
        <v>2467</v>
      </c>
      <c r="J2467" s="15"/>
      <c r="K2467" s="16"/>
      <c r="L2467" s="59" t="s">
        <v>573</v>
      </c>
      <c r="M2467">
        <v>1</v>
      </c>
    </row>
    <row r="2468" spans="1:13">
      <c r="A2468" s="17" t="s">
        <v>445</v>
      </c>
      <c r="B2468" s="17" t="s">
        <v>171</v>
      </c>
      <c r="C2468" s="18"/>
      <c r="D2468" s="19">
        <v>1</v>
      </c>
      <c r="E2468" s="58"/>
      <c r="F2468" s="20"/>
      <c r="G2468" s="18"/>
      <c r="H2468" s="25"/>
      <c r="I2468" s="15">
        <v>2468</v>
      </c>
      <c r="J2468" s="15"/>
      <c r="K2468" s="16"/>
      <c r="L2468" s="59" t="s">
        <v>573</v>
      </c>
      <c r="M2468">
        <v>1</v>
      </c>
    </row>
    <row r="2469" spans="1:13">
      <c r="A2469" s="17" t="s">
        <v>445</v>
      </c>
      <c r="B2469" s="17" t="s">
        <v>314</v>
      </c>
      <c r="C2469" s="18"/>
      <c r="D2469" s="19">
        <v>1</v>
      </c>
      <c r="E2469" s="58"/>
      <c r="F2469" s="20"/>
      <c r="G2469" s="18"/>
      <c r="H2469" s="25"/>
      <c r="I2469" s="15">
        <v>2469</v>
      </c>
      <c r="J2469" s="15"/>
      <c r="K2469" s="16"/>
      <c r="L2469" s="59" t="s">
        <v>573</v>
      </c>
      <c r="M2469">
        <v>1</v>
      </c>
    </row>
    <row r="2470" spans="1:13">
      <c r="A2470" s="17" t="s">
        <v>445</v>
      </c>
      <c r="B2470" s="17" t="s">
        <v>513</v>
      </c>
      <c r="C2470" s="18"/>
      <c r="D2470" s="19">
        <v>1</v>
      </c>
      <c r="E2470" s="58"/>
      <c r="F2470" s="20"/>
      <c r="G2470" s="18"/>
      <c r="H2470" s="25"/>
      <c r="I2470" s="15">
        <v>2470</v>
      </c>
      <c r="J2470" s="15"/>
      <c r="K2470" s="16"/>
      <c r="L2470" s="59" t="s">
        <v>573</v>
      </c>
      <c r="M2470">
        <v>1</v>
      </c>
    </row>
    <row r="2471" spans="1:13">
      <c r="A2471" s="17" t="s">
        <v>445</v>
      </c>
      <c r="B2471" s="17" t="s">
        <v>545</v>
      </c>
      <c r="C2471" s="18"/>
      <c r="D2471" s="19">
        <v>1</v>
      </c>
      <c r="E2471" s="58"/>
      <c r="F2471" s="20"/>
      <c r="G2471" s="18"/>
      <c r="H2471" s="25"/>
      <c r="I2471" s="15">
        <v>2471</v>
      </c>
      <c r="J2471" s="15"/>
      <c r="K2471" s="16"/>
      <c r="L2471" s="59" t="s">
        <v>573</v>
      </c>
      <c r="M2471">
        <v>1</v>
      </c>
    </row>
    <row r="2472" spans="1:13">
      <c r="A2472" s="17" t="s">
        <v>445</v>
      </c>
      <c r="B2472" s="17" t="s">
        <v>444</v>
      </c>
      <c r="C2472" s="18"/>
      <c r="D2472" s="19">
        <v>1</v>
      </c>
      <c r="E2472" s="58"/>
      <c r="F2472" s="20"/>
      <c r="G2472" s="18"/>
      <c r="H2472" s="25"/>
      <c r="I2472" s="15">
        <v>2472</v>
      </c>
      <c r="J2472" s="15"/>
      <c r="K2472" s="16"/>
      <c r="L2472" s="59" t="s">
        <v>573</v>
      </c>
      <c r="M2472">
        <v>1</v>
      </c>
    </row>
    <row r="2473" spans="1:13">
      <c r="A2473" s="17" t="s">
        <v>445</v>
      </c>
      <c r="B2473" s="17" t="s">
        <v>351</v>
      </c>
      <c r="C2473" s="18"/>
      <c r="D2473" s="19">
        <v>1</v>
      </c>
      <c r="E2473" s="58"/>
      <c r="F2473" s="20"/>
      <c r="G2473" s="18"/>
      <c r="H2473" s="25"/>
      <c r="I2473" s="15">
        <v>2473</v>
      </c>
      <c r="J2473" s="15"/>
      <c r="K2473" s="16"/>
      <c r="L2473" s="59" t="s">
        <v>573</v>
      </c>
      <c r="M2473">
        <v>1</v>
      </c>
    </row>
    <row r="2474" spans="1:13">
      <c r="A2474" s="17" t="s">
        <v>445</v>
      </c>
      <c r="B2474" s="17" t="s">
        <v>497</v>
      </c>
      <c r="C2474" s="18"/>
      <c r="D2474" s="19">
        <v>1</v>
      </c>
      <c r="E2474" s="58"/>
      <c r="F2474" s="20"/>
      <c r="G2474" s="18"/>
      <c r="H2474" s="25"/>
      <c r="I2474" s="15">
        <v>2474</v>
      </c>
      <c r="J2474" s="15"/>
      <c r="K2474" s="16"/>
      <c r="L2474" s="59" t="s">
        <v>573</v>
      </c>
      <c r="M2474">
        <v>1</v>
      </c>
    </row>
    <row r="2475" spans="1:13">
      <c r="A2475" s="17" t="s">
        <v>445</v>
      </c>
      <c r="B2475" s="17" t="s">
        <v>369</v>
      </c>
      <c r="C2475" s="18"/>
      <c r="D2475" s="19">
        <v>1</v>
      </c>
      <c r="E2475" s="58"/>
      <c r="F2475" s="20"/>
      <c r="G2475" s="18"/>
      <c r="H2475" s="25"/>
      <c r="I2475" s="15">
        <v>2475</v>
      </c>
      <c r="J2475" s="15"/>
      <c r="K2475" s="16"/>
      <c r="L2475" s="59" t="s">
        <v>573</v>
      </c>
      <c r="M2475">
        <v>1</v>
      </c>
    </row>
    <row r="2476" spans="1:13">
      <c r="A2476" s="17" t="s">
        <v>445</v>
      </c>
      <c r="B2476" s="17" t="s">
        <v>540</v>
      </c>
      <c r="C2476" s="18"/>
      <c r="D2476" s="19">
        <v>1</v>
      </c>
      <c r="E2476" s="58"/>
      <c r="F2476" s="20"/>
      <c r="G2476" s="18"/>
      <c r="H2476" s="25"/>
      <c r="I2476" s="15">
        <v>2476</v>
      </c>
      <c r="J2476" s="15"/>
      <c r="K2476" s="16"/>
      <c r="L2476" s="59" t="s">
        <v>573</v>
      </c>
      <c r="M2476">
        <v>1</v>
      </c>
    </row>
    <row r="2477" spans="1:13">
      <c r="A2477" s="17" t="s">
        <v>445</v>
      </c>
      <c r="B2477" s="17" t="s">
        <v>503</v>
      </c>
      <c r="C2477" s="18"/>
      <c r="D2477" s="19">
        <v>1</v>
      </c>
      <c r="E2477" s="58"/>
      <c r="F2477" s="20"/>
      <c r="G2477" s="18"/>
      <c r="H2477" s="25"/>
      <c r="I2477" s="15">
        <v>2477</v>
      </c>
      <c r="J2477" s="15"/>
      <c r="K2477" s="16"/>
      <c r="L2477" s="59" t="s">
        <v>573</v>
      </c>
      <c r="M2477">
        <v>1</v>
      </c>
    </row>
    <row r="2478" spans="1:13">
      <c r="A2478" s="17" t="s">
        <v>445</v>
      </c>
      <c r="B2478" s="17" t="s">
        <v>549</v>
      </c>
      <c r="C2478" s="18"/>
      <c r="D2478" s="19">
        <v>1</v>
      </c>
      <c r="E2478" s="58"/>
      <c r="F2478" s="20"/>
      <c r="G2478" s="18"/>
      <c r="H2478" s="25"/>
      <c r="I2478" s="15">
        <v>2478</v>
      </c>
      <c r="J2478" s="15"/>
      <c r="K2478" s="16"/>
      <c r="L2478" s="59" t="s">
        <v>573</v>
      </c>
      <c r="M2478">
        <v>1</v>
      </c>
    </row>
    <row r="2479" spans="1:13">
      <c r="A2479" s="17" t="s">
        <v>445</v>
      </c>
      <c r="B2479" s="17" t="s">
        <v>531</v>
      </c>
      <c r="C2479" s="18"/>
      <c r="D2479" s="19">
        <v>1</v>
      </c>
      <c r="E2479" s="58"/>
      <c r="F2479" s="20"/>
      <c r="G2479" s="18"/>
      <c r="H2479" s="25"/>
      <c r="I2479" s="15">
        <v>2479</v>
      </c>
      <c r="J2479" s="15"/>
      <c r="K2479" s="16"/>
      <c r="L2479" s="59" t="s">
        <v>573</v>
      </c>
      <c r="M2479">
        <v>1</v>
      </c>
    </row>
    <row r="2480" spans="1:13">
      <c r="A2480" s="17" t="s">
        <v>445</v>
      </c>
      <c r="B2480" s="17" t="s">
        <v>486</v>
      </c>
      <c r="C2480" s="18"/>
      <c r="D2480" s="19">
        <v>1</v>
      </c>
      <c r="E2480" s="58"/>
      <c r="F2480" s="20"/>
      <c r="G2480" s="18"/>
      <c r="H2480" s="25"/>
      <c r="I2480" s="15">
        <v>2480</v>
      </c>
      <c r="J2480" s="15"/>
      <c r="K2480" s="16"/>
      <c r="L2480" s="59" t="s">
        <v>573</v>
      </c>
      <c r="M2480">
        <v>1</v>
      </c>
    </row>
    <row r="2481" spans="1:13">
      <c r="A2481" s="17" t="s">
        <v>445</v>
      </c>
      <c r="B2481" s="17" t="s">
        <v>373</v>
      </c>
      <c r="C2481" s="18"/>
      <c r="D2481" s="19">
        <v>1</v>
      </c>
      <c r="E2481" s="58"/>
      <c r="F2481" s="20"/>
      <c r="G2481" s="18"/>
      <c r="H2481" s="25"/>
      <c r="I2481" s="15">
        <v>2481</v>
      </c>
      <c r="J2481" s="15"/>
      <c r="K2481" s="16"/>
      <c r="L2481" s="59" t="s">
        <v>573</v>
      </c>
      <c r="M2481">
        <v>1</v>
      </c>
    </row>
    <row r="2482" spans="1:13">
      <c r="A2482" s="17" t="s">
        <v>445</v>
      </c>
      <c r="B2482" s="17" t="s">
        <v>332</v>
      </c>
      <c r="C2482" s="18"/>
      <c r="D2482" s="19">
        <v>1</v>
      </c>
      <c r="E2482" s="58"/>
      <c r="F2482" s="20"/>
      <c r="G2482" s="18"/>
      <c r="H2482" s="25"/>
      <c r="I2482" s="15">
        <v>2482</v>
      </c>
      <c r="J2482" s="15"/>
      <c r="K2482" s="16"/>
      <c r="L2482" s="59" t="s">
        <v>573</v>
      </c>
      <c r="M2482">
        <v>1</v>
      </c>
    </row>
    <row r="2483" spans="1:13">
      <c r="A2483" s="17" t="s">
        <v>445</v>
      </c>
      <c r="B2483" s="17" t="s">
        <v>468</v>
      </c>
      <c r="C2483" s="18"/>
      <c r="D2483" s="19">
        <v>1</v>
      </c>
      <c r="E2483" s="58"/>
      <c r="F2483" s="20"/>
      <c r="G2483" s="18"/>
      <c r="H2483" s="25"/>
      <c r="I2483" s="15">
        <v>2483</v>
      </c>
      <c r="J2483" s="15"/>
      <c r="K2483" s="16"/>
      <c r="L2483" s="59" t="s">
        <v>573</v>
      </c>
      <c r="M2483">
        <v>1</v>
      </c>
    </row>
    <row r="2484" spans="1:13">
      <c r="A2484" s="17" t="s">
        <v>468</v>
      </c>
      <c r="B2484" s="17" t="s">
        <v>445</v>
      </c>
      <c r="C2484" s="18"/>
      <c r="D2484" s="19">
        <v>1</v>
      </c>
      <c r="E2484" s="58"/>
      <c r="F2484" s="20"/>
      <c r="G2484" s="18"/>
      <c r="H2484" s="25"/>
      <c r="I2484" s="15">
        <v>2484</v>
      </c>
      <c r="J2484" s="15"/>
      <c r="K2484" s="16"/>
      <c r="L2484" s="59" t="s">
        <v>573</v>
      </c>
      <c r="M2484">
        <v>1</v>
      </c>
    </row>
    <row r="2485" spans="1:13">
      <c r="A2485" s="17" t="s">
        <v>503</v>
      </c>
      <c r="B2485" s="17" t="s">
        <v>445</v>
      </c>
      <c r="C2485" s="18"/>
      <c r="D2485" s="19">
        <v>1</v>
      </c>
      <c r="E2485" s="58"/>
      <c r="F2485" s="20"/>
      <c r="G2485" s="18"/>
      <c r="H2485" s="25"/>
      <c r="I2485" s="15">
        <v>2485</v>
      </c>
      <c r="J2485" s="15"/>
      <c r="K2485" s="16"/>
      <c r="L2485" s="59" t="s">
        <v>573</v>
      </c>
      <c r="M2485">
        <v>1</v>
      </c>
    </row>
    <row r="2486" spans="1:13">
      <c r="A2486" s="17" t="s">
        <v>514</v>
      </c>
      <c r="B2486" s="17" t="s">
        <v>445</v>
      </c>
      <c r="C2486" s="18"/>
      <c r="D2486" s="19">
        <v>1</v>
      </c>
      <c r="E2486" s="58"/>
      <c r="F2486" s="20"/>
      <c r="G2486" s="18"/>
      <c r="H2486" s="25"/>
      <c r="I2486" s="15">
        <v>2486</v>
      </c>
      <c r="J2486" s="15"/>
      <c r="K2486" s="16"/>
      <c r="L2486" s="59" t="s">
        <v>573</v>
      </c>
      <c r="M2486">
        <v>1</v>
      </c>
    </row>
    <row r="2487" spans="1:13">
      <c r="A2487" s="17" t="s">
        <v>540</v>
      </c>
      <c r="B2487" s="17" t="s">
        <v>445</v>
      </c>
      <c r="C2487" s="18"/>
      <c r="D2487" s="19">
        <v>1</v>
      </c>
      <c r="E2487" s="58"/>
      <c r="F2487" s="20"/>
      <c r="G2487" s="18"/>
      <c r="H2487" s="25"/>
      <c r="I2487" s="15">
        <v>2487</v>
      </c>
      <c r="J2487" s="15"/>
      <c r="K2487" s="16"/>
      <c r="L2487" s="59" t="s">
        <v>573</v>
      </c>
      <c r="M2487">
        <v>1</v>
      </c>
    </row>
    <row r="2488" spans="1:13">
      <c r="A2488" s="17" t="s">
        <v>545</v>
      </c>
      <c r="B2488" s="17" t="s">
        <v>445</v>
      </c>
      <c r="C2488" s="18"/>
      <c r="D2488" s="19">
        <v>1</v>
      </c>
      <c r="E2488" s="58"/>
      <c r="F2488" s="20"/>
      <c r="G2488" s="18"/>
      <c r="H2488" s="25"/>
      <c r="I2488" s="15">
        <v>2488</v>
      </c>
      <c r="J2488" s="15"/>
      <c r="K2488" s="16"/>
      <c r="L2488" s="59" t="s">
        <v>573</v>
      </c>
      <c r="M2488">
        <v>1</v>
      </c>
    </row>
    <row r="2489" spans="1:13">
      <c r="A2489" s="17" t="s">
        <v>314</v>
      </c>
      <c r="B2489" s="17" t="s">
        <v>545</v>
      </c>
      <c r="C2489" s="18"/>
      <c r="D2489" s="19">
        <v>1</v>
      </c>
      <c r="E2489" s="58"/>
      <c r="F2489" s="20"/>
      <c r="G2489" s="18"/>
      <c r="H2489" s="25"/>
      <c r="I2489" s="15">
        <v>2489</v>
      </c>
      <c r="J2489" s="15"/>
      <c r="K2489" s="16"/>
      <c r="L2489" s="59" t="s">
        <v>573</v>
      </c>
      <c r="M2489">
        <v>1</v>
      </c>
    </row>
    <row r="2490" spans="1:13">
      <c r="A2490" s="17" t="s">
        <v>498</v>
      </c>
      <c r="B2490" s="17" t="s">
        <v>545</v>
      </c>
      <c r="C2490" s="18"/>
      <c r="D2490" s="19">
        <v>1</v>
      </c>
      <c r="E2490" s="58"/>
      <c r="F2490" s="20"/>
      <c r="G2490" s="18"/>
      <c r="H2490" s="25"/>
      <c r="I2490" s="15">
        <v>2490</v>
      </c>
      <c r="J2490" s="15"/>
      <c r="K2490" s="16"/>
      <c r="L2490" s="59" t="s">
        <v>573</v>
      </c>
      <c r="M2490">
        <v>1</v>
      </c>
    </row>
    <row r="2491" spans="1:13">
      <c r="A2491" s="17" t="s">
        <v>434</v>
      </c>
      <c r="B2491" s="17" t="s">
        <v>545</v>
      </c>
      <c r="C2491" s="18"/>
      <c r="D2491" s="19">
        <v>1</v>
      </c>
      <c r="E2491" s="58"/>
      <c r="F2491" s="20"/>
      <c r="G2491" s="18"/>
      <c r="H2491" s="25"/>
      <c r="I2491" s="15">
        <v>2491</v>
      </c>
      <c r="J2491" s="15"/>
      <c r="K2491" s="16"/>
      <c r="L2491" s="59" t="s">
        <v>573</v>
      </c>
      <c r="M2491">
        <v>1</v>
      </c>
    </row>
    <row r="2492" spans="1:13">
      <c r="A2492" s="17" t="s">
        <v>545</v>
      </c>
      <c r="B2492" s="17" t="s">
        <v>498</v>
      </c>
      <c r="C2492" s="18"/>
      <c r="D2492" s="19">
        <v>1</v>
      </c>
      <c r="E2492" s="58"/>
      <c r="F2492" s="20"/>
      <c r="G2492" s="18"/>
      <c r="H2492" s="25"/>
      <c r="I2492" s="15">
        <v>2492</v>
      </c>
      <c r="J2492" s="15"/>
      <c r="K2492" s="16"/>
      <c r="L2492" s="59" t="s">
        <v>573</v>
      </c>
      <c r="M2492">
        <v>1</v>
      </c>
    </row>
    <row r="2493" spans="1:13">
      <c r="A2493" s="17" t="s">
        <v>545</v>
      </c>
      <c r="B2493" s="17" t="s">
        <v>314</v>
      </c>
      <c r="C2493" s="18"/>
      <c r="D2493" s="19">
        <v>1</v>
      </c>
      <c r="E2493" s="58"/>
      <c r="F2493" s="20"/>
      <c r="G2493" s="18"/>
      <c r="H2493" s="25"/>
      <c r="I2493" s="15">
        <v>2493</v>
      </c>
      <c r="J2493" s="15"/>
      <c r="K2493" s="16"/>
      <c r="L2493" s="59" t="s">
        <v>573</v>
      </c>
      <c r="M2493">
        <v>1</v>
      </c>
    </row>
    <row r="2494" spans="1:13">
      <c r="A2494" s="17" t="s">
        <v>213</v>
      </c>
      <c r="B2494" s="17" t="s">
        <v>296</v>
      </c>
      <c r="C2494" s="18"/>
      <c r="D2494" s="19">
        <v>1</v>
      </c>
      <c r="E2494" s="58"/>
      <c r="F2494" s="20"/>
      <c r="G2494" s="18"/>
      <c r="H2494" s="25"/>
      <c r="I2494" s="15">
        <v>2494</v>
      </c>
      <c r="J2494" s="15"/>
      <c r="K2494" s="16"/>
      <c r="L2494" s="59" t="s">
        <v>573</v>
      </c>
      <c r="M2494">
        <v>1</v>
      </c>
    </row>
    <row r="2495" spans="1:13">
      <c r="A2495" s="17" t="s">
        <v>296</v>
      </c>
      <c r="B2495" s="17" t="s">
        <v>408</v>
      </c>
      <c r="C2495" s="18"/>
      <c r="D2495" s="19">
        <v>1</v>
      </c>
      <c r="E2495" s="58"/>
      <c r="F2495" s="20"/>
      <c r="G2495" s="18"/>
      <c r="H2495" s="25"/>
      <c r="I2495" s="15">
        <v>2495</v>
      </c>
      <c r="J2495" s="15"/>
      <c r="K2495" s="16"/>
      <c r="L2495" s="59" t="s">
        <v>573</v>
      </c>
      <c r="M2495">
        <v>1</v>
      </c>
    </row>
    <row r="2496" spans="1:13">
      <c r="A2496" s="17" t="s">
        <v>296</v>
      </c>
      <c r="B2496" s="17" t="s">
        <v>556</v>
      </c>
      <c r="C2496" s="18"/>
      <c r="D2496" s="19">
        <v>1</v>
      </c>
      <c r="E2496" s="58"/>
      <c r="F2496" s="20"/>
      <c r="G2496" s="18"/>
      <c r="H2496" s="25"/>
      <c r="I2496" s="15">
        <v>2496</v>
      </c>
      <c r="J2496" s="15"/>
      <c r="K2496" s="16"/>
      <c r="L2496" s="59" t="s">
        <v>573</v>
      </c>
      <c r="M2496">
        <v>1</v>
      </c>
    </row>
    <row r="2497" spans="1:13">
      <c r="A2497" s="17" t="s">
        <v>296</v>
      </c>
      <c r="B2497" s="17" t="s">
        <v>213</v>
      </c>
      <c r="C2497" s="18"/>
      <c r="D2497" s="19">
        <v>1</v>
      </c>
      <c r="E2497" s="58"/>
      <c r="F2497" s="20"/>
      <c r="G2497" s="18"/>
      <c r="H2497" s="25"/>
      <c r="I2497" s="15">
        <v>2497</v>
      </c>
      <c r="J2497" s="15"/>
      <c r="K2497" s="16"/>
      <c r="L2497" s="59" t="s">
        <v>573</v>
      </c>
      <c r="M2497">
        <v>1</v>
      </c>
    </row>
    <row r="2498" spans="1:13">
      <c r="A2498" s="17" t="s">
        <v>296</v>
      </c>
      <c r="B2498" s="17" t="s">
        <v>492</v>
      </c>
      <c r="C2498" s="18"/>
      <c r="D2498" s="19">
        <v>1</v>
      </c>
      <c r="E2498" s="58"/>
      <c r="F2498" s="20"/>
      <c r="G2498" s="18"/>
      <c r="H2498" s="25"/>
      <c r="I2498" s="15">
        <v>2498</v>
      </c>
      <c r="J2498" s="15"/>
      <c r="K2498" s="16"/>
      <c r="L2498" s="59" t="s">
        <v>573</v>
      </c>
      <c r="M2498">
        <v>1</v>
      </c>
    </row>
    <row r="2499" spans="1:13">
      <c r="A2499" s="17" t="s">
        <v>546</v>
      </c>
      <c r="B2499" s="17" t="s">
        <v>296</v>
      </c>
      <c r="C2499" s="18"/>
      <c r="D2499" s="19">
        <v>1</v>
      </c>
      <c r="E2499" s="58"/>
      <c r="F2499" s="20"/>
      <c r="G2499" s="18"/>
      <c r="H2499" s="25"/>
      <c r="I2499" s="15">
        <v>2499</v>
      </c>
      <c r="J2499" s="15"/>
      <c r="K2499" s="16"/>
      <c r="L2499" s="59" t="s">
        <v>573</v>
      </c>
      <c r="M2499">
        <v>1</v>
      </c>
    </row>
    <row r="2500" spans="1:13">
      <c r="A2500" s="17" t="s">
        <v>465</v>
      </c>
      <c r="B2500" s="17" t="s">
        <v>546</v>
      </c>
      <c r="C2500" s="18"/>
      <c r="D2500" s="19">
        <v>5.5</v>
      </c>
      <c r="E2500" s="58"/>
      <c r="F2500" s="20"/>
      <c r="G2500" s="18"/>
      <c r="H2500" s="25"/>
      <c r="I2500" s="15">
        <v>2500</v>
      </c>
      <c r="J2500" s="15"/>
      <c r="K2500" s="16"/>
      <c r="L2500" s="59" t="s">
        <v>572</v>
      </c>
      <c r="M2500">
        <v>2</v>
      </c>
    </row>
    <row r="2501" spans="1:13">
      <c r="A2501" s="17" t="s">
        <v>465</v>
      </c>
      <c r="B2501" s="17" t="s">
        <v>408</v>
      </c>
      <c r="C2501" s="18"/>
      <c r="D2501" s="19">
        <v>1</v>
      </c>
      <c r="E2501" s="58"/>
      <c r="F2501" s="20"/>
      <c r="G2501" s="18"/>
      <c r="H2501" s="25"/>
      <c r="I2501" s="15">
        <v>2501</v>
      </c>
      <c r="J2501" s="15"/>
      <c r="K2501" s="16"/>
      <c r="L2501" s="59" t="s">
        <v>573</v>
      </c>
      <c r="M2501">
        <v>1</v>
      </c>
    </row>
    <row r="2502" spans="1:13">
      <c r="A2502" s="17" t="s">
        <v>465</v>
      </c>
      <c r="B2502" s="17" t="s">
        <v>549</v>
      </c>
      <c r="C2502" s="18"/>
      <c r="D2502" s="19">
        <v>1</v>
      </c>
      <c r="E2502" s="58"/>
      <c r="F2502" s="20"/>
      <c r="G2502" s="18"/>
      <c r="H2502" s="25"/>
      <c r="I2502" s="15">
        <v>2502</v>
      </c>
      <c r="J2502" s="15"/>
      <c r="K2502" s="16"/>
      <c r="L2502" s="59" t="s">
        <v>573</v>
      </c>
      <c r="M2502">
        <v>1</v>
      </c>
    </row>
    <row r="2503" spans="1:13">
      <c r="A2503" s="17" t="s">
        <v>546</v>
      </c>
      <c r="B2503" s="17" t="s">
        <v>465</v>
      </c>
      <c r="C2503" s="18"/>
      <c r="D2503" s="19">
        <v>1</v>
      </c>
      <c r="E2503" s="58"/>
      <c r="F2503" s="20"/>
      <c r="G2503" s="18"/>
      <c r="H2503" s="25"/>
      <c r="I2503" s="15">
        <v>2503</v>
      </c>
      <c r="J2503" s="15"/>
      <c r="K2503" s="16"/>
      <c r="L2503" s="59" t="s">
        <v>573</v>
      </c>
      <c r="M2503">
        <v>1</v>
      </c>
    </row>
    <row r="2504" spans="1:13">
      <c r="A2504" s="17" t="s">
        <v>327</v>
      </c>
      <c r="B2504" s="17" t="s">
        <v>489</v>
      </c>
      <c r="C2504" s="18"/>
      <c r="D2504" s="19">
        <v>1</v>
      </c>
      <c r="E2504" s="58"/>
      <c r="F2504" s="20"/>
      <c r="G2504" s="18"/>
      <c r="H2504" s="25"/>
      <c r="I2504" s="15">
        <v>2504</v>
      </c>
      <c r="J2504" s="15"/>
      <c r="K2504" s="16"/>
      <c r="L2504" s="59" t="s">
        <v>573</v>
      </c>
      <c r="M2504">
        <v>1</v>
      </c>
    </row>
    <row r="2505" spans="1:13">
      <c r="A2505" s="17" t="s">
        <v>546</v>
      </c>
      <c r="B2505" s="17" t="s">
        <v>489</v>
      </c>
      <c r="C2505" s="18"/>
      <c r="D2505" s="19">
        <v>1</v>
      </c>
      <c r="E2505" s="58"/>
      <c r="F2505" s="20"/>
      <c r="G2505" s="18"/>
      <c r="H2505" s="25"/>
      <c r="I2505" s="15">
        <v>2505</v>
      </c>
      <c r="J2505" s="15"/>
      <c r="K2505" s="16"/>
      <c r="L2505" s="59" t="s">
        <v>573</v>
      </c>
      <c r="M2505">
        <v>1</v>
      </c>
    </row>
    <row r="2506" spans="1:13">
      <c r="A2506" s="17" t="s">
        <v>521</v>
      </c>
      <c r="B2506" s="17" t="s">
        <v>522</v>
      </c>
      <c r="C2506" s="18"/>
      <c r="D2506" s="19">
        <v>1</v>
      </c>
      <c r="E2506" s="58"/>
      <c r="F2506" s="20"/>
      <c r="G2506" s="18"/>
      <c r="H2506" s="25"/>
      <c r="I2506" s="15">
        <v>2506</v>
      </c>
      <c r="J2506" s="15"/>
      <c r="K2506" s="16"/>
      <c r="L2506" s="59" t="s">
        <v>573</v>
      </c>
      <c r="M2506">
        <v>1</v>
      </c>
    </row>
    <row r="2507" spans="1:13">
      <c r="A2507" s="17" t="s">
        <v>522</v>
      </c>
      <c r="B2507" s="17" t="s">
        <v>521</v>
      </c>
      <c r="C2507" s="18"/>
      <c r="D2507" s="19">
        <v>1</v>
      </c>
      <c r="E2507" s="58"/>
      <c r="F2507" s="20"/>
      <c r="G2507" s="18"/>
      <c r="H2507" s="25"/>
      <c r="I2507" s="15">
        <v>2507</v>
      </c>
      <c r="J2507" s="15"/>
      <c r="K2507" s="16"/>
      <c r="L2507" s="59" t="s">
        <v>573</v>
      </c>
      <c r="M2507">
        <v>1</v>
      </c>
    </row>
    <row r="2508" spans="1:13">
      <c r="A2508" s="17" t="s">
        <v>513</v>
      </c>
      <c r="B2508" s="17" t="s">
        <v>522</v>
      </c>
      <c r="C2508" s="18"/>
      <c r="D2508" s="19">
        <v>1</v>
      </c>
      <c r="E2508" s="58"/>
      <c r="F2508" s="20"/>
      <c r="G2508" s="18"/>
      <c r="H2508" s="25"/>
      <c r="I2508" s="15">
        <v>2508</v>
      </c>
      <c r="J2508" s="15"/>
      <c r="K2508" s="16"/>
      <c r="L2508" s="59" t="s">
        <v>573</v>
      </c>
      <c r="M2508">
        <v>1</v>
      </c>
    </row>
    <row r="2509" spans="1:13">
      <c r="A2509" s="17" t="s">
        <v>546</v>
      </c>
      <c r="B2509" s="17" t="s">
        <v>522</v>
      </c>
      <c r="C2509" s="18"/>
      <c r="D2509" s="19">
        <v>1</v>
      </c>
      <c r="E2509" s="58"/>
      <c r="F2509" s="20"/>
      <c r="G2509" s="18"/>
      <c r="H2509" s="25"/>
      <c r="I2509" s="15">
        <v>2509</v>
      </c>
      <c r="J2509" s="15"/>
      <c r="K2509" s="16"/>
      <c r="L2509" s="59" t="s">
        <v>573</v>
      </c>
      <c r="M2509">
        <v>1</v>
      </c>
    </row>
    <row r="2510" spans="1:13">
      <c r="A2510" s="17" t="s">
        <v>546</v>
      </c>
      <c r="B2510" s="17" t="s">
        <v>457</v>
      </c>
      <c r="C2510" s="18"/>
      <c r="D2510" s="19">
        <v>1</v>
      </c>
      <c r="E2510" s="58"/>
      <c r="F2510" s="20"/>
      <c r="G2510" s="18"/>
      <c r="H2510" s="25"/>
      <c r="I2510" s="15">
        <v>2510</v>
      </c>
      <c r="J2510" s="15"/>
      <c r="K2510" s="16"/>
      <c r="L2510" s="59" t="s">
        <v>573</v>
      </c>
      <c r="M2510">
        <v>1</v>
      </c>
    </row>
    <row r="2511" spans="1:13">
      <c r="A2511" s="17" t="s">
        <v>312</v>
      </c>
      <c r="B2511" s="17" t="s">
        <v>484</v>
      </c>
      <c r="C2511" s="18"/>
      <c r="D2511" s="19">
        <v>1</v>
      </c>
      <c r="E2511" s="58"/>
      <c r="F2511" s="20"/>
      <c r="G2511" s="18"/>
      <c r="H2511" s="25"/>
      <c r="I2511" s="15">
        <v>2511</v>
      </c>
      <c r="J2511" s="15"/>
      <c r="K2511" s="16"/>
      <c r="L2511" s="59" t="s">
        <v>573</v>
      </c>
      <c r="M2511">
        <v>1</v>
      </c>
    </row>
    <row r="2512" spans="1:13">
      <c r="A2512" s="17" t="s">
        <v>468</v>
      </c>
      <c r="B2512" s="17" t="s">
        <v>484</v>
      </c>
      <c r="C2512" s="18"/>
      <c r="D2512" s="19">
        <v>1</v>
      </c>
      <c r="E2512" s="58"/>
      <c r="F2512" s="20"/>
      <c r="G2512" s="18"/>
      <c r="H2512" s="25"/>
      <c r="I2512" s="15">
        <v>2512</v>
      </c>
      <c r="J2512" s="15"/>
      <c r="K2512" s="16"/>
      <c r="L2512" s="59" t="s">
        <v>573</v>
      </c>
      <c r="M2512">
        <v>1</v>
      </c>
    </row>
    <row r="2513" spans="1:13">
      <c r="A2513" s="17" t="s">
        <v>484</v>
      </c>
      <c r="B2513" s="17" t="s">
        <v>312</v>
      </c>
      <c r="C2513" s="18"/>
      <c r="D2513" s="19">
        <v>1</v>
      </c>
      <c r="E2513" s="58"/>
      <c r="F2513" s="20"/>
      <c r="G2513" s="18"/>
      <c r="H2513" s="25"/>
      <c r="I2513" s="15">
        <v>2513</v>
      </c>
      <c r="J2513" s="15"/>
      <c r="K2513" s="16"/>
      <c r="L2513" s="59" t="s">
        <v>573</v>
      </c>
      <c r="M2513">
        <v>1</v>
      </c>
    </row>
    <row r="2514" spans="1:13">
      <c r="A2514" s="17" t="s">
        <v>484</v>
      </c>
      <c r="B2514" s="17" t="s">
        <v>468</v>
      </c>
      <c r="C2514" s="18"/>
      <c r="D2514" s="19">
        <v>1</v>
      </c>
      <c r="E2514" s="58"/>
      <c r="F2514" s="20"/>
      <c r="G2514" s="18"/>
      <c r="H2514" s="25"/>
      <c r="I2514" s="15">
        <v>2514</v>
      </c>
      <c r="J2514" s="15"/>
      <c r="K2514" s="16"/>
      <c r="L2514" s="59" t="s">
        <v>573</v>
      </c>
      <c r="M2514">
        <v>1</v>
      </c>
    </row>
    <row r="2515" spans="1:13">
      <c r="A2515" s="17" t="s">
        <v>484</v>
      </c>
      <c r="B2515" s="17" t="s">
        <v>546</v>
      </c>
      <c r="C2515" s="18"/>
      <c r="D2515" s="19">
        <v>1</v>
      </c>
      <c r="E2515" s="58"/>
      <c r="F2515" s="20"/>
      <c r="G2515" s="18"/>
      <c r="H2515" s="25"/>
      <c r="I2515" s="15">
        <v>2515</v>
      </c>
      <c r="J2515" s="15"/>
      <c r="K2515" s="16"/>
      <c r="L2515" s="59" t="s">
        <v>573</v>
      </c>
      <c r="M2515">
        <v>1</v>
      </c>
    </row>
    <row r="2516" spans="1:13">
      <c r="A2516" s="17" t="s">
        <v>546</v>
      </c>
      <c r="B2516" s="17" t="s">
        <v>484</v>
      </c>
      <c r="C2516" s="18"/>
      <c r="D2516" s="19">
        <v>1</v>
      </c>
      <c r="E2516" s="58"/>
      <c r="F2516" s="20"/>
      <c r="G2516" s="18"/>
      <c r="H2516" s="25"/>
      <c r="I2516" s="15">
        <v>2516</v>
      </c>
      <c r="J2516" s="15"/>
      <c r="K2516" s="16"/>
      <c r="L2516" s="59" t="s">
        <v>573</v>
      </c>
      <c r="M2516">
        <v>1</v>
      </c>
    </row>
    <row r="2517" spans="1:13">
      <c r="A2517" s="17" t="s">
        <v>547</v>
      </c>
      <c r="B2517" s="17" t="s">
        <v>404</v>
      </c>
      <c r="C2517" s="18"/>
      <c r="D2517" s="19">
        <v>5.5</v>
      </c>
      <c r="E2517" s="58"/>
      <c r="F2517" s="20"/>
      <c r="G2517" s="18"/>
      <c r="H2517" s="25"/>
      <c r="I2517" s="15">
        <v>2517</v>
      </c>
      <c r="J2517" s="15"/>
      <c r="K2517" s="16"/>
      <c r="L2517" s="59" t="s">
        <v>572</v>
      </c>
      <c r="M2517">
        <v>2</v>
      </c>
    </row>
    <row r="2518" spans="1:13">
      <c r="A2518" s="17" t="s">
        <v>404</v>
      </c>
      <c r="B2518" s="17" t="s">
        <v>547</v>
      </c>
      <c r="C2518" s="18"/>
      <c r="D2518" s="19">
        <v>1</v>
      </c>
      <c r="E2518" s="58"/>
      <c r="F2518" s="20"/>
      <c r="G2518" s="18"/>
      <c r="H2518" s="25"/>
      <c r="I2518" s="15">
        <v>2518</v>
      </c>
      <c r="J2518" s="15"/>
      <c r="K2518" s="16"/>
      <c r="L2518" s="59" t="s">
        <v>573</v>
      </c>
      <c r="M2518">
        <v>1</v>
      </c>
    </row>
    <row r="2519" spans="1:13">
      <c r="A2519" s="17" t="s">
        <v>547</v>
      </c>
      <c r="B2519" s="17" t="s">
        <v>403</v>
      </c>
      <c r="C2519" s="18"/>
      <c r="D2519" s="19">
        <v>1</v>
      </c>
      <c r="E2519" s="58"/>
      <c r="F2519" s="20"/>
      <c r="G2519" s="18"/>
      <c r="H2519" s="25"/>
      <c r="I2519" s="15">
        <v>2519</v>
      </c>
      <c r="J2519" s="15"/>
      <c r="K2519" s="16"/>
      <c r="L2519" s="59" t="s">
        <v>573</v>
      </c>
      <c r="M2519">
        <v>1</v>
      </c>
    </row>
    <row r="2520" spans="1:13">
      <c r="A2520" s="17" t="s">
        <v>547</v>
      </c>
      <c r="B2520" s="17" t="s">
        <v>549</v>
      </c>
      <c r="C2520" s="18"/>
      <c r="D2520" s="19">
        <v>1</v>
      </c>
      <c r="E2520" s="58"/>
      <c r="F2520" s="20"/>
      <c r="G2520" s="18"/>
      <c r="H2520" s="25"/>
      <c r="I2520" s="15">
        <v>2520</v>
      </c>
      <c r="J2520" s="15"/>
      <c r="K2520" s="16"/>
      <c r="L2520" s="59" t="s">
        <v>573</v>
      </c>
      <c r="M2520">
        <v>1</v>
      </c>
    </row>
    <row r="2521" spans="1:13">
      <c r="A2521" s="17" t="s">
        <v>547</v>
      </c>
      <c r="B2521" s="17" t="s">
        <v>503</v>
      </c>
      <c r="C2521" s="18"/>
      <c r="D2521" s="19">
        <v>1</v>
      </c>
      <c r="E2521" s="58"/>
      <c r="F2521" s="20"/>
      <c r="G2521" s="18"/>
      <c r="H2521" s="25"/>
      <c r="I2521" s="15">
        <v>2521</v>
      </c>
      <c r="J2521" s="15"/>
      <c r="K2521" s="16"/>
      <c r="L2521" s="59" t="s">
        <v>573</v>
      </c>
      <c r="M2521">
        <v>1</v>
      </c>
    </row>
    <row r="2522" spans="1:13">
      <c r="A2522" s="17" t="s">
        <v>546</v>
      </c>
      <c r="B2522" s="17" t="s">
        <v>547</v>
      </c>
      <c r="C2522" s="18"/>
      <c r="D2522" s="19">
        <v>1</v>
      </c>
      <c r="E2522" s="58"/>
      <c r="F2522" s="20"/>
      <c r="G2522" s="18"/>
      <c r="H2522" s="25"/>
      <c r="I2522" s="15">
        <v>2522</v>
      </c>
      <c r="J2522" s="15"/>
      <c r="K2522" s="16"/>
      <c r="L2522" s="59" t="s">
        <v>573</v>
      </c>
      <c r="M2522">
        <v>1</v>
      </c>
    </row>
    <row r="2523" spans="1:13">
      <c r="A2523" s="17" t="s">
        <v>404</v>
      </c>
      <c r="B2523" s="17" t="s">
        <v>549</v>
      </c>
      <c r="C2523" s="18"/>
      <c r="D2523" s="19">
        <v>5.5</v>
      </c>
      <c r="E2523" s="58"/>
      <c r="F2523" s="20"/>
      <c r="G2523" s="18"/>
      <c r="H2523" s="25"/>
      <c r="I2523" s="15">
        <v>2523</v>
      </c>
      <c r="J2523" s="15"/>
      <c r="K2523" s="16"/>
      <c r="L2523" s="59" t="s">
        <v>572</v>
      </c>
      <c r="M2523">
        <v>2</v>
      </c>
    </row>
    <row r="2524" spans="1:13">
      <c r="A2524" s="17" t="s">
        <v>536</v>
      </c>
      <c r="B2524" s="17" t="s">
        <v>404</v>
      </c>
      <c r="C2524" s="18"/>
      <c r="D2524" s="19">
        <v>1</v>
      </c>
      <c r="E2524" s="58"/>
      <c r="F2524" s="20"/>
      <c r="G2524" s="18"/>
      <c r="H2524" s="25"/>
      <c r="I2524" s="15">
        <v>2524</v>
      </c>
      <c r="J2524" s="15"/>
      <c r="K2524" s="16"/>
      <c r="L2524" s="59" t="s">
        <v>572</v>
      </c>
      <c r="M2524">
        <v>1</v>
      </c>
    </row>
    <row r="2525" spans="1:13">
      <c r="A2525" s="17" t="s">
        <v>404</v>
      </c>
      <c r="B2525" s="17" t="s">
        <v>403</v>
      </c>
      <c r="C2525" s="18"/>
      <c r="D2525" s="19">
        <v>1</v>
      </c>
      <c r="E2525" s="58"/>
      <c r="F2525" s="20"/>
      <c r="G2525" s="18"/>
      <c r="H2525" s="25"/>
      <c r="I2525" s="15">
        <v>2525</v>
      </c>
      <c r="J2525" s="15"/>
      <c r="K2525" s="16"/>
      <c r="L2525" s="59" t="s">
        <v>573</v>
      </c>
      <c r="M2525">
        <v>1</v>
      </c>
    </row>
    <row r="2526" spans="1:13">
      <c r="A2526" s="17" t="s">
        <v>404</v>
      </c>
      <c r="B2526" s="17" t="s">
        <v>470</v>
      </c>
      <c r="C2526" s="18"/>
      <c r="D2526" s="19">
        <v>1</v>
      </c>
      <c r="E2526" s="58"/>
      <c r="F2526" s="20"/>
      <c r="G2526" s="18"/>
      <c r="H2526" s="25"/>
      <c r="I2526" s="15">
        <v>2526</v>
      </c>
      <c r="J2526" s="15"/>
      <c r="K2526" s="16"/>
      <c r="L2526" s="59" t="s">
        <v>573</v>
      </c>
      <c r="M2526">
        <v>1</v>
      </c>
    </row>
    <row r="2527" spans="1:13">
      <c r="A2527" s="17" t="s">
        <v>404</v>
      </c>
      <c r="B2527" s="17" t="s">
        <v>531</v>
      </c>
      <c r="C2527" s="18"/>
      <c r="D2527" s="19">
        <v>1</v>
      </c>
      <c r="E2527" s="58"/>
      <c r="F2527" s="20"/>
      <c r="G2527" s="18"/>
      <c r="H2527" s="25"/>
      <c r="I2527" s="15">
        <v>2527</v>
      </c>
      <c r="J2527" s="15"/>
      <c r="K2527" s="16"/>
      <c r="L2527" s="59" t="s">
        <v>573</v>
      </c>
      <c r="M2527">
        <v>1</v>
      </c>
    </row>
    <row r="2528" spans="1:13">
      <c r="A2528" s="17" t="s">
        <v>404</v>
      </c>
      <c r="B2528" s="17" t="s">
        <v>503</v>
      </c>
      <c r="C2528" s="18"/>
      <c r="D2528" s="19">
        <v>1</v>
      </c>
      <c r="E2528" s="58"/>
      <c r="F2528" s="20"/>
      <c r="G2528" s="18"/>
      <c r="H2528" s="25"/>
      <c r="I2528" s="15">
        <v>2528</v>
      </c>
      <c r="J2528" s="15"/>
      <c r="K2528" s="16"/>
      <c r="L2528" s="59" t="s">
        <v>573</v>
      </c>
      <c r="M2528">
        <v>1</v>
      </c>
    </row>
    <row r="2529" spans="1:13">
      <c r="A2529" s="17" t="s">
        <v>404</v>
      </c>
      <c r="B2529" s="17" t="s">
        <v>171</v>
      </c>
      <c r="C2529" s="18"/>
      <c r="D2529" s="19">
        <v>1</v>
      </c>
      <c r="E2529" s="58"/>
      <c r="F2529" s="20"/>
      <c r="G2529" s="18"/>
      <c r="H2529" s="25"/>
      <c r="I2529" s="15">
        <v>2529</v>
      </c>
      <c r="J2529" s="15"/>
      <c r="K2529" s="16"/>
      <c r="L2529" s="59" t="s">
        <v>573</v>
      </c>
      <c r="M2529">
        <v>1</v>
      </c>
    </row>
    <row r="2530" spans="1:13">
      <c r="A2530" s="17" t="s">
        <v>470</v>
      </c>
      <c r="B2530" s="17" t="s">
        <v>404</v>
      </c>
      <c r="C2530" s="18"/>
      <c r="D2530" s="19">
        <v>1</v>
      </c>
      <c r="E2530" s="58"/>
      <c r="F2530" s="20"/>
      <c r="G2530" s="18"/>
      <c r="H2530" s="25"/>
      <c r="I2530" s="15">
        <v>2530</v>
      </c>
      <c r="J2530" s="15"/>
      <c r="K2530" s="16"/>
      <c r="L2530" s="59" t="s">
        <v>573</v>
      </c>
      <c r="M2530">
        <v>1</v>
      </c>
    </row>
    <row r="2531" spans="1:13">
      <c r="A2531" s="17" t="s">
        <v>546</v>
      </c>
      <c r="B2531" s="17" t="s">
        <v>404</v>
      </c>
      <c r="C2531" s="18"/>
      <c r="D2531" s="19">
        <v>1</v>
      </c>
      <c r="E2531" s="58"/>
      <c r="F2531" s="20"/>
      <c r="G2531" s="18"/>
      <c r="H2531" s="25"/>
      <c r="I2531" s="15">
        <v>2531</v>
      </c>
      <c r="J2531" s="15"/>
      <c r="K2531" s="16"/>
      <c r="L2531" s="59" t="s">
        <v>573</v>
      </c>
      <c r="M2531">
        <v>1</v>
      </c>
    </row>
    <row r="2532" spans="1:13">
      <c r="A2532" s="17" t="s">
        <v>470</v>
      </c>
      <c r="B2532" s="17" t="s">
        <v>549</v>
      </c>
      <c r="C2532" s="18"/>
      <c r="D2532" s="19">
        <v>1</v>
      </c>
      <c r="E2532" s="58"/>
      <c r="F2532" s="20"/>
      <c r="G2532" s="18"/>
      <c r="H2532" s="25"/>
      <c r="I2532" s="15">
        <v>2532</v>
      </c>
      <c r="J2532" s="15"/>
      <c r="K2532" s="16"/>
      <c r="L2532" s="59" t="s">
        <v>573</v>
      </c>
      <c r="M2532">
        <v>1</v>
      </c>
    </row>
    <row r="2533" spans="1:13">
      <c r="A2533" s="17" t="s">
        <v>470</v>
      </c>
      <c r="B2533" s="17" t="s">
        <v>403</v>
      </c>
      <c r="C2533" s="18"/>
      <c r="D2533" s="19">
        <v>1</v>
      </c>
      <c r="E2533" s="58"/>
      <c r="F2533" s="20"/>
      <c r="G2533" s="18"/>
      <c r="H2533" s="25"/>
      <c r="I2533" s="15">
        <v>2533</v>
      </c>
      <c r="J2533" s="15"/>
      <c r="K2533" s="16"/>
      <c r="L2533" s="59" t="s">
        <v>573</v>
      </c>
      <c r="M2533">
        <v>1</v>
      </c>
    </row>
    <row r="2534" spans="1:13">
      <c r="A2534" s="17" t="s">
        <v>470</v>
      </c>
      <c r="B2534" s="17" t="s">
        <v>556</v>
      </c>
      <c r="C2534" s="18"/>
      <c r="D2534" s="19">
        <v>1</v>
      </c>
      <c r="E2534" s="58"/>
      <c r="F2534" s="20"/>
      <c r="G2534" s="18"/>
      <c r="H2534" s="25"/>
      <c r="I2534" s="15">
        <v>2534</v>
      </c>
      <c r="J2534" s="15"/>
      <c r="K2534" s="16"/>
      <c r="L2534" s="59" t="s">
        <v>573</v>
      </c>
      <c r="M2534">
        <v>1</v>
      </c>
    </row>
    <row r="2535" spans="1:13">
      <c r="A2535" s="17" t="s">
        <v>470</v>
      </c>
      <c r="B2535" s="17" t="s">
        <v>546</v>
      </c>
      <c r="C2535" s="18"/>
      <c r="D2535" s="19">
        <v>1</v>
      </c>
      <c r="E2535" s="58"/>
      <c r="F2535" s="20"/>
      <c r="G2535" s="18"/>
      <c r="H2535" s="25"/>
      <c r="I2535" s="15">
        <v>2535</v>
      </c>
      <c r="J2535" s="15"/>
      <c r="K2535" s="16"/>
      <c r="L2535" s="59" t="s">
        <v>573</v>
      </c>
      <c r="M2535">
        <v>1</v>
      </c>
    </row>
    <row r="2536" spans="1:13">
      <c r="A2536" s="17" t="s">
        <v>470</v>
      </c>
      <c r="B2536" s="17" t="s">
        <v>408</v>
      </c>
      <c r="C2536" s="18"/>
      <c r="D2536" s="19">
        <v>1</v>
      </c>
      <c r="E2536" s="58"/>
      <c r="F2536" s="20"/>
      <c r="G2536" s="18"/>
      <c r="H2536" s="25"/>
      <c r="I2536" s="15">
        <v>2536</v>
      </c>
      <c r="J2536" s="15"/>
      <c r="K2536" s="16"/>
      <c r="L2536" s="59" t="s">
        <v>573</v>
      </c>
      <c r="M2536">
        <v>1</v>
      </c>
    </row>
    <row r="2537" spans="1:13">
      <c r="A2537" s="17" t="s">
        <v>546</v>
      </c>
      <c r="B2537" s="17" t="s">
        <v>470</v>
      </c>
      <c r="C2537" s="18"/>
      <c r="D2537" s="19">
        <v>1</v>
      </c>
      <c r="E2537" s="58"/>
      <c r="F2537" s="20"/>
      <c r="G2537" s="18"/>
      <c r="H2537" s="25"/>
      <c r="I2537" s="15">
        <v>2537</v>
      </c>
      <c r="J2537" s="15"/>
      <c r="K2537" s="16"/>
      <c r="L2537" s="59" t="s">
        <v>573</v>
      </c>
      <c r="M2537">
        <v>1</v>
      </c>
    </row>
    <row r="2538" spans="1:13">
      <c r="A2538" s="17" t="s">
        <v>531</v>
      </c>
      <c r="B2538" s="17" t="s">
        <v>503</v>
      </c>
      <c r="C2538" s="18"/>
      <c r="D2538" s="19">
        <v>1</v>
      </c>
      <c r="E2538" s="58"/>
      <c r="F2538" s="20"/>
      <c r="G2538" s="18"/>
      <c r="H2538" s="25"/>
      <c r="I2538" s="15">
        <v>2538</v>
      </c>
      <c r="J2538" s="15"/>
      <c r="K2538" s="16"/>
      <c r="L2538" s="59" t="s">
        <v>573</v>
      </c>
      <c r="M2538">
        <v>1</v>
      </c>
    </row>
    <row r="2539" spans="1:13">
      <c r="A2539" s="17" t="s">
        <v>548</v>
      </c>
      <c r="B2539" s="17" t="s">
        <v>503</v>
      </c>
      <c r="C2539" s="18"/>
      <c r="D2539" s="19">
        <v>1</v>
      </c>
      <c r="E2539" s="58"/>
      <c r="F2539" s="20"/>
      <c r="G2539" s="18"/>
      <c r="H2539" s="25"/>
      <c r="I2539" s="15">
        <v>2539</v>
      </c>
      <c r="J2539" s="15"/>
      <c r="K2539" s="16"/>
      <c r="L2539" s="59" t="s">
        <v>573</v>
      </c>
      <c r="M2539">
        <v>1</v>
      </c>
    </row>
    <row r="2540" spans="1:13">
      <c r="A2540" s="17" t="s">
        <v>403</v>
      </c>
      <c r="B2540" s="17" t="s">
        <v>503</v>
      </c>
      <c r="C2540" s="18"/>
      <c r="D2540" s="19">
        <v>1</v>
      </c>
      <c r="E2540" s="58"/>
      <c r="F2540" s="20"/>
      <c r="G2540" s="18"/>
      <c r="H2540" s="25"/>
      <c r="I2540" s="15">
        <v>2540</v>
      </c>
      <c r="J2540" s="15"/>
      <c r="K2540" s="16"/>
      <c r="L2540" s="59" t="s">
        <v>573</v>
      </c>
      <c r="M2540">
        <v>1</v>
      </c>
    </row>
    <row r="2541" spans="1:13">
      <c r="A2541" s="17" t="s">
        <v>464</v>
      </c>
      <c r="B2541" s="17" t="s">
        <v>503</v>
      </c>
      <c r="C2541" s="18"/>
      <c r="D2541" s="19">
        <v>1</v>
      </c>
      <c r="E2541" s="58"/>
      <c r="F2541" s="20"/>
      <c r="G2541" s="18"/>
      <c r="H2541" s="25"/>
      <c r="I2541" s="15">
        <v>2541</v>
      </c>
      <c r="J2541" s="15"/>
      <c r="K2541" s="16"/>
      <c r="L2541" s="59" t="s">
        <v>573</v>
      </c>
      <c r="M2541">
        <v>1</v>
      </c>
    </row>
    <row r="2542" spans="1:13">
      <c r="A2542" s="17" t="s">
        <v>390</v>
      </c>
      <c r="B2542" s="17" t="s">
        <v>503</v>
      </c>
      <c r="C2542" s="18"/>
      <c r="D2542" s="19">
        <v>1</v>
      </c>
      <c r="E2542" s="58"/>
      <c r="F2542" s="20"/>
      <c r="G2542" s="18"/>
      <c r="H2542" s="25"/>
      <c r="I2542" s="15">
        <v>2542</v>
      </c>
      <c r="J2542" s="15"/>
      <c r="K2542" s="16"/>
      <c r="L2542" s="59" t="s">
        <v>573</v>
      </c>
      <c r="M2542">
        <v>1</v>
      </c>
    </row>
    <row r="2543" spans="1:13">
      <c r="A2543" s="17" t="s">
        <v>544</v>
      </c>
      <c r="B2543" s="17" t="s">
        <v>503</v>
      </c>
      <c r="C2543" s="18"/>
      <c r="D2543" s="19">
        <v>1</v>
      </c>
      <c r="E2543" s="58"/>
      <c r="F2543" s="20"/>
      <c r="G2543" s="18"/>
      <c r="H2543" s="25"/>
      <c r="I2543" s="15">
        <v>2543</v>
      </c>
      <c r="J2543" s="15"/>
      <c r="K2543" s="16"/>
      <c r="L2543" s="59" t="s">
        <v>573</v>
      </c>
      <c r="M2543">
        <v>1</v>
      </c>
    </row>
    <row r="2544" spans="1:13">
      <c r="A2544" s="17" t="s">
        <v>503</v>
      </c>
      <c r="B2544" s="17" t="s">
        <v>403</v>
      </c>
      <c r="C2544" s="18"/>
      <c r="D2544" s="19">
        <v>1</v>
      </c>
      <c r="E2544" s="58"/>
      <c r="F2544" s="20"/>
      <c r="G2544" s="18"/>
      <c r="H2544" s="25"/>
      <c r="I2544" s="15">
        <v>2544</v>
      </c>
      <c r="J2544" s="15"/>
      <c r="K2544" s="16"/>
      <c r="L2544" s="59" t="s">
        <v>573</v>
      </c>
      <c r="M2544">
        <v>1</v>
      </c>
    </row>
    <row r="2545" spans="1:13">
      <c r="A2545" s="17" t="s">
        <v>503</v>
      </c>
      <c r="B2545" s="17" t="s">
        <v>531</v>
      </c>
      <c r="C2545" s="18"/>
      <c r="D2545" s="19">
        <v>1</v>
      </c>
      <c r="E2545" s="58"/>
      <c r="F2545" s="20"/>
      <c r="G2545" s="18"/>
      <c r="H2545" s="25"/>
      <c r="I2545" s="15">
        <v>2545</v>
      </c>
      <c r="J2545" s="15"/>
      <c r="K2545" s="16"/>
      <c r="L2545" s="59" t="s">
        <v>573</v>
      </c>
      <c r="M2545">
        <v>1</v>
      </c>
    </row>
    <row r="2546" spans="1:13">
      <c r="A2546" s="17" t="s">
        <v>503</v>
      </c>
      <c r="B2546" s="17" t="s">
        <v>544</v>
      </c>
      <c r="C2546" s="18"/>
      <c r="D2546" s="19">
        <v>1</v>
      </c>
      <c r="E2546" s="58"/>
      <c r="F2546" s="20"/>
      <c r="G2546" s="18"/>
      <c r="H2546" s="25"/>
      <c r="I2546" s="15">
        <v>2546</v>
      </c>
      <c r="J2546" s="15"/>
      <c r="K2546" s="16"/>
      <c r="L2546" s="59" t="s">
        <v>573</v>
      </c>
      <c r="M2546">
        <v>1</v>
      </c>
    </row>
    <row r="2547" spans="1:13">
      <c r="A2547" s="17" t="s">
        <v>503</v>
      </c>
      <c r="B2547" s="17" t="s">
        <v>548</v>
      </c>
      <c r="C2547" s="18"/>
      <c r="D2547" s="19">
        <v>1</v>
      </c>
      <c r="E2547" s="58"/>
      <c r="F2547" s="20"/>
      <c r="G2547" s="18"/>
      <c r="H2547" s="25"/>
      <c r="I2547" s="15">
        <v>2547</v>
      </c>
      <c r="J2547" s="15"/>
      <c r="K2547" s="16"/>
      <c r="L2547" s="59" t="s">
        <v>573</v>
      </c>
      <c r="M2547">
        <v>1</v>
      </c>
    </row>
    <row r="2548" spans="1:13">
      <c r="A2548" s="17" t="s">
        <v>546</v>
      </c>
      <c r="B2548" s="17" t="s">
        <v>503</v>
      </c>
      <c r="C2548" s="18"/>
      <c r="D2548" s="19">
        <v>1</v>
      </c>
      <c r="E2548" s="58"/>
      <c r="F2548" s="20"/>
      <c r="G2548" s="18"/>
      <c r="H2548" s="25"/>
      <c r="I2548" s="15">
        <v>2548</v>
      </c>
      <c r="J2548" s="15"/>
      <c r="K2548" s="16"/>
      <c r="L2548" s="59" t="s">
        <v>573</v>
      </c>
      <c r="M2548">
        <v>1</v>
      </c>
    </row>
    <row r="2549" spans="1:13">
      <c r="A2549" s="17" t="s">
        <v>549</v>
      </c>
      <c r="B2549" s="17" t="s">
        <v>503</v>
      </c>
      <c r="C2549" s="18"/>
      <c r="D2549" s="19">
        <v>1</v>
      </c>
      <c r="E2549" s="58"/>
      <c r="F2549" s="20"/>
      <c r="G2549" s="18"/>
      <c r="H2549" s="25"/>
      <c r="I2549" s="15">
        <v>2549</v>
      </c>
      <c r="J2549" s="15"/>
      <c r="K2549" s="16"/>
      <c r="L2549" s="59" t="s">
        <v>573</v>
      </c>
      <c r="M2549">
        <v>1</v>
      </c>
    </row>
    <row r="2550" spans="1:13">
      <c r="A2550" s="17" t="s">
        <v>548</v>
      </c>
      <c r="B2550" s="17" t="s">
        <v>408</v>
      </c>
      <c r="C2550" s="18"/>
      <c r="D2550" s="19">
        <v>1</v>
      </c>
      <c r="E2550" s="58"/>
      <c r="F2550" s="20"/>
      <c r="G2550" s="18"/>
      <c r="H2550" s="25"/>
      <c r="I2550" s="15">
        <v>2550</v>
      </c>
      <c r="J2550" s="15"/>
      <c r="K2550" s="16"/>
      <c r="L2550" s="59" t="s">
        <v>572</v>
      </c>
      <c r="M2550">
        <v>1</v>
      </c>
    </row>
    <row r="2551" spans="1:13">
      <c r="A2551" s="17" t="s">
        <v>403</v>
      </c>
      <c r="B2551" s="17" t="s">
        <v>408</v>
      </c>
      <c r="C2551" s="18"/>
      <c r="D2551" s="19">
        <v>5.5</v>
      </c>
      <c r="E2551" s="58"/>
      <c r="F2551" s="20"/>
      <c r="G2551" s="18"/>
      <c r="H2551" s="25"/>
      <c r="I2551" s="15">
        <v>2551</v>
      </c>
      <c r="J2551" s="15"/>
      <c r="K2551" s="16"/>
      <c r="L2551" s="59" t="s">
        <v>572</v>
      </c>
      <c r="M2551">
        <v>2</v>
      </c>
    </row>
    <row r="2552" spans="1:13">
      <c r="A2552" s="17" t="s">
        <v>390</v>
      </c>
      <c r="B2552" s="17" t="s">
        <v>408</v>
      </c>
      <c r="C2552" s="18"/>
      <c r="D2552" s="19">
        <v>1</v>
      </c>
      <c r="E2552" s="58"/>
      <c r="F2552" s="20"/>
      <c r="G2552" s="18"/>
      <c r="H2552" s="25"/>
      <c r="I2552" s="15">
        <v>2552</v>
      </c>
      <c r="J2552" s="15"/>
      <c r="K2552" s="16"/>
      <c r="L2552" s="59" t="s">
        <v>572</v>
      </c>
      <c r="M2552">
        <v>1</v>
      </c>
    </row>
    <row r="2553" spans="1:13">
      <c r="A2553" s="17" t="s">
        <v>408</v>
      </c>
      <c r="B2553" s="17" t="s">
        <v>542</v>
      </c>
      <c r="C2553" s="18"/>
      <c r="D2553" s="19">
        <v>1</v>
      </c>
      <c r="E2553" s="58"/>
      <c r="F2553" s="20"/>
      <c r="G2553" s="18"/>
      <c r="H2553" s="25"/>
      <c r="I2553" s="15">
        <v>2553</v>
      </c>
      <c r="J2553" s="15"/>
      <c r="K2553" s="16"/>
      <c r="L2553" s="59" t="s">
        <v>572</v>
      </c>
      <c r="M2553">
        <v>1</v>
      </c>
    </row>
    <row r="2554" spans="1:13">
      <c r="A2554" s="17" t="s">
        <v>408</v>
      </c>
      <c r="B2554" s="17" t="s">
        <v>513</v>
      </c>
      <c r="C2554" s="18"/>
      <c r="D2554" s="19">
        <v>1</v>
      </c>
      <c r="E2554" s="58"/>
      <c r="F2554" s="20"/>
      <c r="G2554" s="18"/>
      <c r="H2554" s="25"/>
      <c r="I2554" s="15">
        <v>2554</v>
      </c>
      <c r="J2554" s="15"/>
      <c r="K2554" s="16"/>
      <c r="L2554" s="59" t="s">
        <v>572</v>
      </c>
      <c r="M2554">
        <v>1</v>
      </c>
    </row>
    <row r="2555" spans="1:13">
      <c r="A2555" s="17" t="s">
        <v>180</v>
      </c>
      <c r="B2555" s="17" t="s">
        <v>408</v>
      </c>
      <c r="C2555" s="18"/>
      <c r="D2555" s="19">
        <v>1</v>
      </c>
      <c r="E2555" s="58"/>
      <c r="F2555" s="20"/>
      <c r="G2555" s="18"/>
      <c r="H2555" s="25"/>
      <c r="I2555" s="15">
        <v>2555</v>
      </c>
      <c r="J2555" s="15"/>
      <c r="K2555" s="16"/>
      <c r="L2555" s="59" t="s">
        <v>573</v>
      </c>
      <c r="M2555">
        <v>1</v>
      </c>
    </row>
    <row r="2556" spans="1:13">
      <c r="A2556" s="17" t="s">
        <v>542</v>
      </c>
      <c r="B2556" s="17" t="s">
        <v>408</v>
      </c>
      <c r="C2556" s="18"/>
      <c r="D2556" s="19">
        <v>1</v>
      </c>
      <c r="E2556" s="58"/>
      <c r="F2556" s="20"/>
      <c r="G2556" s="18"/>
      <c r="H2556" s="25"/>
      <c r="I2556" s="15">
        <v>2556</v>
      </c>
      <c r="J2556" s="15"/>
      <c r="K2556" s="16"/>
      <c r="L2556" s="59" t="s">
        <v>573</v>
      </c>
      <c r="M2556">
        <v>1</v>
      </c>
    </row>
    <row r="2557" spans="1:13">
      <c r="A2557" s="17" t="s">
        <v>387</v>
      </c>
      <c r="B2557" s="17" t="s">
        <v>408</v>
      </c>
      <c r="C2557" s="18"/>
      <c r="D2557" s="19">
        <v>1</v>
      </c>
      <c r="E2557" s="58"/>
      <c r="F2557" s="20"/>
      <c r="G2557" s="18"/>
      <c r="H2557" s="25"/>
      <c r="I2557" s="15">
        <v>2557</v>
      </c>
      <c r="J2557" s="15"/>
      <c r="K2557" s="16"/>
      <c r="L2557" s="59" t="s">
        <v>573</v>
      </c>
      <c r="M2557">
        <v>1</v>
      </c>
    </row>
    <row r="2558" spans="1:13">
      <c r="A2558" s="17" t="s">
        <v>213</v>
      </c>
      <c r="B2558" s="17" t="s">
        <v>408</v>
      </c>
      <c r="C2558" s="18"/>
      <c r="D2558" s="19">
        <v>1</v>
      </c>
      <c r="E2558" s="58"/>
      <c r="F2558" s="20"/>
      <c r="G2558" s="18"/>
      <c r="H2558" s="25"/>
      <c r="I2558" s="15">
        <v>2558</v>
      </c>
      <c r="J2558" s="15"/>
      <c r="K2558" s="16"/>
      <c r="L2558" s="59" t="s">
        <v>573</v>
      </c>
      <c r="M2558">
        <v>1</v>
      </c>
    </row>
    <row r="2559" spans="1:13">
      <c r="A2559" s="17" t="s">
        <v>451</v>
      </c>
      <c r="B2559" s="17" t="s">
        <v>408</v>
      </c>
      <c r="C2559" s="18"/>
      <c r="D2559" s="19">
        <v>1</v>
      </c>
      <c r="E2559" s="58"/>
      <c r="F2559" s="20"/>
      <c r="G2559" s="18"/>
      <c r="H2559" s="25"/>
      <c r="I2559" s="15">
        <v>2559</v>
      </c>
      <c r="J2559" s="15"/>
      <c r="K2559" s="16"/>
      <c r="L2559" s="59" t="s">
        <v>573</v>
      </c>
      <c r="M2559">
        <v>1</v>
      </c>
    </row>
    <row r="2560" spans="1:13">
      <c r="A2560" s="17" t="s">
        <v>346</v>
      </c>
      <c r="B2560" s="17" t="s">
        <v>408</v>
      </c>
      <c r="C2560" s="18"/>
      <c r="D2560" s="19">
        <v>1</v>
      </c>
      <c r="E2560" s="58"/>
      <c r="F2560" s="20"/>
      <c r="G2560" s="18"/>
      <c r="H2560" s="25"/>
      <c r="I2560" s="15">
        <v>2560</v>
      </c>
      <c r="J2560" s="15"/>
      <c r="K2560" s="16"/>
      <c r="L2560" s="59" t="s">
        <v>573</v>
      </c>
      <c r="M2560">
        <v>1</v>
      </c>
    </row>
    <row r="2561" spans="1:13">
      <c r="A2561" s="17" t="s">
        <v>408</v>
      </c>
      <c r="B2561" s="17" t="s">
        <v>387</v>
      </c>
      <c r="C2561" s="18"/>
      <c r="D2561" s="19">
        <v>1</v>
      </c>
      <c r="E2561" s="58"/>
      <c r="F2561" s="20"/>
      <c r="G2561" s="18"/>
      <c r="H2561" s="25"/>
      <c r="I2561" s="15">
        <v>2561</v>
      </c>
      <c r="J2561" s="15"/>
      <c r="K2561" s="16"/>
      <c r="L2561" s="59" t="s">
        <v>573</v>
      </c>
      <c r="M2561">
        <v>1</v>
      </c>
    </row>
    <row r="2562" spans="1:13">
      <c r="A2562" s="17" t="s">
        <v>408</v>
      </c>
      <c r="B2562" s="17" t="s">
        <v>346</v>
      </c>
      <c r="C2562" s="18"/>
      <c r="D2562" s="19">
        <v>1</v>
      </c>
      <c r="E2562" s="58"/>
      <c r="F2562" s="20"/>
      <c r="G2562" s="18"/>
      <c r="H2562" s="25"/>
      <c r="I2562" s="15">
        <v>2562</v>
      </c>
      <c r="J2562" s="15"/>
      <c r="K2562" s="16"/>
      <c r="L2562" s="59" t="s">
        <v>573</v>
      </c>
      <c r="M2562">
        <v>1</v>
      </c>
    </row>
    <row r="2563" spans="1:13">
      <c r="A2563" s="17" t="s">
        <v>408</v>
      </c>
      <c r="B2563" s="17" t="s">
        <v>549</v>
      </c>
      <c r="C2563" s="18"/>
      <c r="D2563" s="19">
        <v>1</v>
      </c>
      <c r="E2563" s="58"/>
      <c r="F2563" s="20"/>
      <c r="G2563" s="18"/>
      <c r="H2563" s="25"/>
      <c r="I2563" s="15">
        <v>2563</v>
      </c>
      <c r="J2563" s="15"/>
      <c r="K2563" s="16"/>
      <c r="L2563" s="59" t="s">
        <v>573</v>
      </c>
      <c r="M2563">
        <v>1</v>
      </c>
    </row>
    <row r="2564" spans="1:13">
      <c r="A2564" s="17" t="s">
        <v>408</v>
      </c>
      <c r="B2564" s="17" t="s">
        <v>213</v>
      </c>
      <c r="C2564" s="18"/>
      <c r="D2564" s="19">
        <v>1</v>
      </c>
      <c r="E2564" s="58"/>
      <c r="F2564" s="20"/>
      <c r="G2564" s="18"/>
      <c r="H2564" s="25"/>
      <c r="I2564" s="15">
        <v>2564</v>
      </c>
      <c r="J2564" s="15"/>
      <c r="K2564" s="16"/>
      <c r="L2564" s="59" t="s">
        <v>573</v>
      </c>
      <c r="M2564">
        <v>1</v>
      </c>
    </row>
    <row r="2565" spans="1:13">
      <c r="A2565" s="17" t="s">
        <v>513</v>
      </c>
      <c r="B2565" s="17" t="s">
        <v>408</v>
      </c>
      <c r="C2565" s="18"/>
      <c r="D2565" s="19">
        <v>1</v>
      </c>
      <c r="E2565" s="58"/>
      <c r="F2565" s="20"/>
      <c r="G2565" s="18"/>
      <c r="H2565" s="25"/>
      <c r="I2565" s="15">
        <v>2565</v>
      </c>
      <c r="J2565" s="15"/>
      <c r="K2565" s="16"/>
      <c r="L2565" s="59" t="s">
        <v>573</v>
      </c>
      <c r="M2565">
        <v>1</v>
      </c>
    </row>
    <row r="2566" spans="1:13">
      <c r="A2566" s="17" t="s">
        <v>549</v>
      </c>
      <c r="B2566" s="17" t="s">
        <v>408</v>
      </c>
      <c r="C2566" s="18"/>
      <c r="D2566" s="19">
        <v>1</v>
      </c>
      <c r="E2566" s="58"/>
      <c r="F2566" s="20"/>
      <c r="G2566" s="18"/>
      <c r="H2566" s="25"/>
      <c r="I2566" s="15">
        <v>2566</v>
      </c>
      <c r="J2566" s="15"/>
      <c r="K2566" s="16"/>
      <c r="L2566" s="59" t="s">
        <v>573</v>
      </c>
      <c r="M2566">
        <v>1</v>
      </c>
    </row>
    <row r="2567" spans="1:13">
      <c r="A2567" s="17" t="s">
        <v>548</v>
      </c>
      <c r="B2567" s="17" t="s">
        <v>403</v>
      </c>
      <c r="C2567" s="18"/>
      <c r="D2567" s="19">
        <v>1</v>
      </c>
      <c r="E2567" s="58"/>
      <c r="F2567" s="20"/>
      <c r="G2567" s="18"/>
      <c r="H2567" s="25"/>
      <c r="I2567" s="15">
        <v>2567</v>
      </c>
      <c r="J2567" s="15"/>
      <c r="K2567" s="16"/>
      <c r="L2567" s="59" t="s">
        <v>573</v>
      </c>
      <c r="M2567">
        <v>1</v>
      </c>
    </row>
    <row r="2568" spans="1:13">
      <c r="A2568" s="17" t="s">
        <v>548</v>
      </c>
      <c r="B2568" s="17" t="s">
        <v>549</v>
      </c>
      <c r="C2568" s="18"/>
      <c r="D2568" s="19">
        <v>1</v>
      </c>
      <c r="E2568" s="58"/>
      <c r="F2568" s="20"/>
      <c r="G2568" s="18"/>
      <c r="H2568" s="25"/>
      <c r="I2568" s="15">
        <v>2568</v>
      </c>
      <c r="J2568" s="15"/>
      <c r="K2568" s="16"/>
      <c r="L2568" s="59" t="s">
        <v>573</v>
      </c>
      <c r="M2568">
        <v>1</v>
      </c>
    </row>
    <row r="2569" spans="1:13">
      <c r="A2569" s="17" t="s">
        <v>403</v>
      </c>
      <c r="B2569" s="17" t="s">
        <v>548</v>
      </c>
      <c r="C2569" s="18"/>
      <c r="D2569" s="19">
        <v>1</v>
      </c>
      <c r="E2569" s="58"/>
      <c r="F2569" s="20"/>
      <c r="G2569" s="18"/>
      <c r="H2569" s="25"/>
      <c r="I2569" s="15">
        <v>2569</v>
      </c>
      <c r="J2569" s="15"/>
      <c r="K2569" s="16"/>
      <c r="L2569" s="59" t="s">
        <v>573</v>
      </c>
      <c r="M2569">
        <v>1</v>
      </c>
    </row>
    <row r="2570" spans="1:13">
      <c r="A2570" s="17" t="s">
        <v>549</v>
      </c>
      <c r="B2570" s="17" t="s">
        <v>548</v>
      </c>
      <c r="C2570" s="18"/>
      <c r="D2570" s="19">
        <v>1</v>
      </c>
      <c r="E2570" s="58"/>
      <c r="F2570" s="20"/>
      <c r="G2570" s="18"/>
      <c r="H2570" s="25"/>
      <c r="I2570" s="15">
        <v>2570</v>
      </c>
      <c r="J2570" s="15"/>
      <c r="K2570" s="16"/>
      <c r="L2570" s="59" t="s">
        <v>573</v>
      </c>
      <c r="M2570">
        <v>1</v>
      </c>
    </row>
    <row r="2571" spans="1:13">
      <c r="A2571" s="17" t="s">
        <v>464</v>
      </c>
      <c r="B2571" s="17" t="s">
        <v>546</v>
      </c>
      <c r="C2571" s="18"/>
      <c r="D2571" s="19">
        <v>1</v>
      </c>
      <c r="E2571" s="58"/>
      <c r="F2571" s="20"/>
      <c r="G2571" s="18"/>
      <c r="H2571" s="25"/>
      <c r="I2571" s="15">
        <v>2571</v>
      </c>
      <c r="J2571" s="15"/>
      <c r="K2571" s="16"/>
      <c r="L2571" s="59" t="s">
        <v>572</v>
      </c>
      <c r="M2571">
        <v>1</v>
      </c>
    </row>
    <row r="2572" spans="1:13">
      <c r="A2572" s="17" t="s">
        <v>550</v>
      </c>
      <c r="B2572" s="17" t="s">
        <v>546</v>
      </c>
      <c r="C2572" s="18"/>
      <c r="D2572" s="19">
        <v>1</v>
      </c>
      <c r="E2572" s="58"/>
      <c r="F2572" s="20"/>
      <c r="G2572" s="18"/>
      <c r="H2572" s="25"/>
      <c r="I2572" s="15">
        <v>2572</v>
      </c>
      <c r="J2572" s="15"/>
      <c r="K2572" s="16"/>
      <c r="L2572" s="59" t="s">
        <v>572</v>
      </c>
      <c r="M2572">
        <v>1</v>
      </c>
    </row>
    <row r="2573" spans="1:13">
      <c r="A2573" s="17" t="s">
        <v>180</v>
      </c>
      <c r="B2573" s="17" t="s">
        <v>546</v>
      </c>
      <c r="C2573" s="18"/>
      <c r="D2573" s="19">
        <v>1</v>
      </c>
      <c r="E2573" s="58"/>
      <c r="F2573" s="20"/>
      <c r="G2573" s="18"/>
      <c r="H2573" s="25"/>
      <c r="I2573" s="15">
        <v>2573</v>
      </c>
      <c r="J2573" s="15"/>
      <c r="K2573" s="16"/>
      <c r="L2573" s="59" t="s">
        <v>573</v>
      </c>
      <c r="M2573">
        <v>1</v>
      </c>
    </row>
    <row r="2574" spans="1:13">
      <c r="A2574" s="17" t="s">
        <v>536</v>
      </c>
      <c r="B2574" s="17" t="s">
        <v>546</v>
      </c>
      <c r="C2574" s="18"/>
      <c r="D2574" s="19">
        <v>1</v>
      </c>
      <c r="E2574" s="58"/>
      <c r="F2574" s="20"/>
      <c r="G2574" s="18"/>
      <c r="H2574" s="25"/>
      <c r="I2574" s="15">
        <v>2574</v>
      </c>
      <c r="J2574" s="15"/>
      <c r="K2574" s="16"/>
      <c r="L2574" s="59" t="s">
        <v>573</v>
      </c>
      <c r="M2574">
        <v>1</v>
      </c>
    </row>
    <row r="2575" spans="1:13">
      <c r="A2575" s="17" t="s">
        <v>546</v>
      </c>
      <c r="B2575" s="17" t="s">
        <v>549</v>
      </c>
      <c r="C2575" s="18"/>
      <c r="D2575" s="19">
        <v>1</v>
      </c>
      <c r="E2575" s="58"/>
      <c r="F2575" s="20"/>
      <c r="G2575" s="18"/>
      <c r="H2575" s="25"/>
      <c r="I2575" s="15">
        <v>2575</v>
      </c>
      <c r="J2575" s="15"/>
      <c r="K2575" s="16"/>
      <c r="L2575" s="59" t="s">
        <v>573</v>
      </c>
      <c r="M2575">
        <v>1</v>
      </c>
    </row>
    <row r="2576" spans="1:13">
      <c r="A2576" s="17" t="s">
        <v>546</v>
      </c>
      <c r="B2576" s="17" t="s">
        <v>403</v>
      </c>
      <c r="C2576" s="18"/>
      <c r="D2576" s="19">
        <v>1</v>
      </c>
      <c r="E2576" s="58"/>
      <c r="F2576" s="20"/>
      <c r="G2576" s="18"/>
      <c r="H2576" s="25"/>
      <c r="I2576" s="15">
        <v>2576</v>
      </c>
      <c r="J2576" s="15"/>
      <c r="K2576" s="16"/>
      <c r="L2576" s="59" t="s">
        <v>573</v>
      </c>
      <c r="M2576">
        <v>1</v>
      </c>
    </row>
    <row r="2577" spans="1:13">
      <c r="A2577" s="17" t="s">
        <v>549</v>
      </c>
      <c r="B2577" s="17" t="s">
        <v>546</v>
      </c>
      <c r="C2577" s="18"/>
      <c r="D2577" s="19">
        <v>1</v>
      </c>
      <c r="E2577" s="58"/>
      <c r="F2577" s="20"/>
      <c r="G2577" s="18"/>
      <c r="H2577" s="25"/>
      <c r="I2577" s="15">
        <v>2577</v>
      </c>
      <c r="J2577" s="15"/>
      <c r="K2577" s="16"/>
      <c r="L2577" s="59" t="s">
        <v>573</v>
      </c>
      <c r="M2577">
        <v>1</v>
      </c>
    </row>
    <row r="2578" spans="1:13">
      <c r="A2578" s="17" t="s">
        <v>551</v>
      </c>
      <c r="B2578" s="17" t="s">
        <v>549</v>
      </c>
      <c r="C2578" s="18"/>
      <c r="D2578" s="19">
        <v>5.5</v>
      </c>
      <c r="E2578" s="58"/>
      <c r="F2578" s="20"/>
      <c r="G2578" s="18"/>
      <c r="H2578" s="25"/>
      <c r="I2578" s="15">
        <v>2578</v>
      </c>
      <c r="J2578" s="15"/>
      <c r="K2578" s="16"/>
      <c r="L2578" s="59" t="s">
        <v>572</v>
      </c>
      <c r="M2578">
        <v>2</v>
      </c>
    </row>
    <row r="2579" spans="1:13">
      <c r="A2579" s="17" t="s">
        <v>551</v>
      </c>
      <c r="B2579" s="17" t="s">
        <v>531</v>
      </c>
      <c r="C2579" s="18"/>
      <c r="D2579" s="19">
        <v>1</v>
      </c>
      <c r="E2579" s="58"/>
      <c r="F2579" s="20"/>
      <c r="G2579" s="18"/>
      <c r="H2579" s="25"/>
      <c r="I2579" s="15">
        <v>2579</v>
      </c>
      <c r="J2579" s="15"/>
      <c r="K2579" s="16"/>
      <c r="L2579" s="59" t="s">
        <v>573</v>
      </c>
      <c r="M2579">
        <v>1</v>
      </c>
    </row>
    <row r="2580" spans="1:13">
      <c r="A2580" s="17" t="s">
        <v>549</v>
      </c>
      <c r="B2580" s="17" t="s">
        <v>551</v>
      </c>
      <c r="C2580" s="18"/>
      <c r="D2580" s="19">
        <v>1</v>
      </c>
      <c r="E2580" s="58"/>
      <c r="F2580" s="20"/>
      <c r="G2580" s="18"/>
      <c r="H2580" s="25"/>
      <c r="I2580" s="15">
        <v>2580</v>
      </c>
      <c r="J2580" s="15"/>
      <c r="K2580" s="16"/>
      <c r="L2580" s="59" t="s">
        <v>573</v>
      </c>
      <c r="M2580">
        <v>1</v>
      </c>
    </row>
    <row r="2581" spans="1:13">
      <c r="A2581" s="17" t="s">
        <v>314</v>
      </c>
      <c r="B2581" s="17" t="s">
        <v>544</v>
      </c>
      <c r="C2581" s="18"/>
      <c r="D2581" s="19">
        <v>1</v>
      </c>
      <c r="E2581" s="58"/>
      <c r="F2581" s="20"/>
      <c r="G2581" s="18"/>
      <c r="H2581" s="25"/>
      <c r="I2581" s="15">
        <v>2581</v>
      </c>
      <c r="J2581" s="15"/>
      <c r="K2581" s="16"/>
      <c r="L2581" s="59" t="s">
        <v>573</v>
      </c>
      <c r="M2581">
        <v>1</v>
      </c>
    </row>
    <row r="2582" spans="1:13">
      <c r="A2582" s="17" t="s">
        <v>351</v>
      </c>
      <c r="B2582" s="17" t="s">
        <v>544</v>
      </c>
      <c r="C2582" s="18"/>
      <c r="D2582" s="19">
        <v>1</v>
      </c>
      <c r="E2582" s="58"/>
      <c r="F2582" s="20"/>
      <c r="G2582" s="18"/>
      <c r="H2582" s="25"/>
      <c r="I2582" s="15">
        <v>2582</v>
      </c>
      <c r="J2582" s="15"/>
      <c r="K2582" s="16"/>
      <c r="L2582" s="59" t="s">
        <v>573</v>
      </c>
      <c r="M2582">
        <v>1</v>
      </c>
    </row>
    <row r="2583" spans="1:13">
      <c r="A2583" s="17" t="s">
        <v>444</v>
      </c>
      <c r="B2583" s="17" t="s">
        <v>544</v>
      </c>
      <c r="C2583" s="18"/>
      <c r="D2583" s="19">
        <v>1</v>
      </c>
      <c r="E2583" s="58"/>
      <c r="F2583" s="20"/>
      <c r="G2583" s="18"/>
      <c r="H2583" s="25"/>
      <c r="I2583" s="15">
        <v>2583</v>
      </c>
      <c r="J2583" s="15"/>
      <c r="K2583" s="16"/>
      <c r="L2583" s="59" t="s">
        <v>573</v>
      </c>
      <c r="M2583">
        <v>1</v>
      </c>
    </row>
    <row r="2584" spans="1:13">
      <c r="A2584" s="17" t="s">
        <v>369</v>
      </c>
      <c r="B2584" s="17" t="s">
        <v>544</v>
      </c>
      <c r="C2584" s="18"/>
      <c r="D2584" s="19">
        <v>1</v>
      </c>
      <c r="E2584" s="58"/>
      <c r="F2584" s="20"/>
      <c r="G2584" s="18"/>
      <c r="H2584" s="25"/>
      <c r="I2584" s="15">
        <v>2584</v>
      </c>
      <c r="J2584" s="15"/>
      <c r="K2584" s="16"/>
      <c r="L2584" s="59" t="s">
        <v>573</v>
      </c>
      <c r="M2584">
        <v>1</v>
      </c>
    </row>
    <row r="2585" spans="1:13">
      <c r="A2585" s="17" t="s">
        <v>497</v>
      </c>
      <c r="B2585" s="17" t="s">
        <v>544</v>
      </c>
      <c r="C2585" s="18"/>
      <c r="D2585" s="19">
        <v>1</v>
      </c>
      <c r="E2585" s="58"/>
      <c r="F2585" s="20"/>
      <c r="G2585" s="18"/>
      <c r="H2585" s="25"/>
      <c r="I2585" s="15">
        <v>2585</v>
      </c>
      <c r="J2585" s="15"/>
      <c r="K2585" s="16"/>
      <c r="L2585" s="59" t="s">
        <v>573</v>
      </c>
      <c r="M2585">
        <v>1</v>
      </c>
    </row>
    <row r="2586" spans="1:13">
      <c r="A2586" s="17" t="s">
        <v>544</v>
      </c>
      <c r="B2586" s="17" t="s">
        <v>531</v>
      </c>
      <c r="C2586" s="18"/>
      <c r="D2586" s="19">
        <v>1</v>
      </c>
      <c r="E2586" s="58"/>
      <c r="F2586" s="20"/>
      <c r="G2586" s="18"/>
      <c r="H2586" s="25"/>
      <c r="I2586" s="15">
        <v>2586</v>
      </c>
      <c r="J2586" s="15"/>
      <c r="K2586" s="16"/>
      <c r="L2586" s="59" t="s">
        <v>573</v>
      </c>
      <c r="M2586">
        <v>1</v>
      </c>
    </row>
    <row r="2587" spans="1:13">
      <c r="A2587" s="17" t="s">
        <v>544</v>
      </c>
      <c r="B2587" s="17" t="s">
        <v>513</v>
      </c>
      <c r="C2587" s="18"/>
      <c r="D2587" s="19">
        <v>1</v>
      </c>
      <c r="E2587" s="58"/>
      <c r="F2587" s="20"/>
      <c r="G2587" s="18"/>
      <c r="H2587" s="25"/>
      <c r="I2587" s="15">
        <v>2587</v>
      </c>
      <c r="J2587" s="15"/>
      <c r="K2587" s="16"/>
      <c r="L2587" s="59" t="s">
        <v>573</v>
      </c>
      <c r="M2587">
        <v>1</v>
      </c>
    </row>
    <row r="2588" spans="1:13">
      <c r="A2588" s="17" t="s">
        <v>544</v>
      </c>
      <c r="B2588" s="17" t="s">
        <v>497</v>
      </c>
      <c r="C2588" s="18"/>
      <c r="D2588" s="19">
        <v>1</v>
      </c>
      <c r="E2588" s="58"/>
      <c r="F2588" s="20"/>
      <c r="G2588" s="18"/>
      <c r="H2588" s="25"/>
      <c r="I2588" s="15">
        <v>2588</v>
      </c>
      <c r="J2588" s="15"/>
      <c r="K2588" s="16"/>
      <c r="L2588" s="59" t="s">
        <v>573</v>
      </c>
      <c r="M2588">
        <v>1</v>
      </c>
    </row>
    <row r="2589" spans="1:13">
      <c r="A2589" s="17" t="s">
        <v>544</v>
      </c>
      <c r="B2589" s="17" t="s">
        <v>314</v>
      </c>
      <c r="C2589" s="18"/>
      <c r="D2589" s="19">
        <v>1</v>
      </c>
      <c r="E2589" s="58"/>
      <c r="F2589" s="20"/>
      <c r="G2589" s="18"/>
      <c r="H2589" s="25"/>
      <c r="I2589" s="15">
        <v>2589</v>
      </c>
      <c r="J2589" s="15"/>
      <c r="K2589" s="16"/>
      <c r="L2589" s="59" t="s">
        <v>573</v>
      </c>
      <c r="M2589">
        <v>1</v>
      </c>
    </row>
    <row r="2590" spans="1:13">
      <c r="A2590" s="17" t="s">
        <v>513</v>
      </c>
      <c r="B2590" s="17" t="s">
        <v>544</v>
      </c>
      <c r="C2590" s="18"/>
      <c r="D2590" s="19">
        <v>1</v>
      </c>
      <c r="E2590" s="58"/>
      <c r="F2590" s="20"/>
      <c r="G2590" s="18"/>
      <c r="H2590" s="25"/>
      <c r="I2590" s="15">
        <v>2590</v>
      </c>
      <c r="J2590" s="15"/>
      <c r="K2590" s="16"/>
      <c r="L2590" s="59" t="s">
        <v>573</v>
      </c>
      <c r="M2590">
        <v>1</v>
      </c>
    </row>
    <row r="2591" spans="1:13">
      <c r="A2591" s="17" t="s">
        <v>549</v>
      </c>
      <c r="B2591" s="17" t="s">
        <v>544</v>
      </c>
      <c r="C2591" s="18"/>
      <c r="D2591" s="19">
        <v>1</v>
      </c>
      <c r="E2591" s="58"/>
      <c r="F2591" s="20"/>
      <c r="G2591" s="18"/>
      <c r="H2591" s="25"/>
      <c r="I2591" s="15">
        <v>2591</v>
      </c>
      <c r="J2591" s="15"/>
      <c r="K2591" s="16"/>
      <c r="L2591" s="59" t="s">
        <v>573</v>
      </c>
      <c r="M2591">
        <v>1</v>
      </c>
    </row>
    <row r="2592" spans="1:13">
      <c r="A2592" s="17" t="s">
        <v>314</v>
      </c>
      <c r="B2592" s="17" t="s">
        <v>171</v>
      </c>
      <c r="C2592" s="18"/>
      <c r="D2592" s="19">
        <v>1</v>
      </c>
      <c r="E2592" s="58"/>
      <c r="F2592" s="20"/>
      <c r="G2592" s="18"/>
      <c r="H2592" s="25"/>
      <c r="I2592" s="15">
        <v>2592</v>
      </c>
      <c r="J2592" s="15"/>
      <c r="K2592" s="16"/>
      <c r="L2592" s="59" t="s">
        <v>573</v>
      </c>
      <c r="M2592">
        <v>1</v>
      </c>
    </row>
    <row r="2593" spans="1:13">
      <c r="A2593" s="17" t="s">
        <v>171</v>
      </c>
      <c r="B2593" s="17" t="s">
        <v>369</v>
      </c>
      <c r="C2593" s="18"/>
      <c r="D2593" s="19">
        <v>1</v>
      </c>
      <c r="E2593" s="58"/>
      <c r="F2593" s="20"/>
      <c r="G2593" s="18"/>
      <c r="H2593" s="25"/>
      <c r="I2593" s="15">
        <v>2593</v>
      </c>
      <c r="J2593" s="15"/>
      <c r="K2593" s="16"/>
      <c r="L2593" s="59" t="s">
        <v>573</v>
      </c>
      <c r="M2593">
        <v>1</v>
      </c>
    </row>
    <row r="2594" spans="1:13">
      <c r="A2594" s="17" t="s">
        <v>369</v>
      </c>
      <c r="B2594" s="17" t="s">
        <v>171</v>
      </c>
      <c r="C2594" s="18"/>
      <c r="D2594" s="19">
        <v>1</v>
      </c>
      <c r="E2594" s="58"/>
      <c r="F2594" s="20"/>
      <c r="G2594" s="18"/>
      <c r="H2594" s="25"/>
      <c r="I2594" s="15">
        <v>2594</v>
      </c>
      <c r="J2594" s="15"/>
      <c r="K2594" s="16"/>
      <c r="L2594" s="59" t="s">
        <v>573</v>
      </c>
      <c r="M2594">
        <v>1</v>
      </c>
    </row>
    <row r="2595" spans="1:13">
      <c r="A2595" s="17" t="s">
        <v>513</v>
      </c>
      <c r="B2595" s="17" t="s">
        <v>171</v>
      </c>
      <c r="C2595" s="18"/>
      <c r="D2595" s="19">
        <v>1</v>
      </c>
      <c r="E2595" s="58"/>
      <c r="F2595" s="20"/>
      <c r="G2595" s="18"/>
      <c r="H2595" s="25"/>
      <c r="I2595" s="15">
        <v>2595</v>
      </c>
      <c r="J2595" s="15"/>
      <c r="K2595" s="16"/>
      <c r="L2595" s="59" t="s">
        <v>573</v>
      </c>
      <c r="M2595">
        <v>1</v>
      </c>
    </row>
    <row r="2596" spans="1:13">
      <c r="A2596" s="17" t="s">
        <v>514</v>
      </c>
      <c r="B2596" s="17" t="s">
        <v>171</v>
      </c>
      <c r="C2596" s="18"/>
      <c r="D2596" s="19">
        <v>1</v>
      </c>
      <c r="E2596" s="58"/>
      <c r="F2596" s="20"/>
      <c r="G2596" s="18"/>
      <c r="H2596" s="25"/>
      <c r="I2596" s="15">
        <v>2596</v>
      </c>
      <c r="J2596" s="15"/>
      <c r="K2596" s="16"/>
      <c r="L2596" s="59" t="s">
        <v>573</v>
      </c>
      <c r="M2596">
        <v>1</v>
      </c>
    </row>
    <row r="2597" spans="1:13">
      <c r="A2597" s="17" t="s">
        <v>549</v>
      </c>
      <c r="B2597" s="17" t="s">
        <v>171</v>
      </c>
      <c r="C2597" s="18"/>
      <c r="D2597" s="19">
        <v>1</v>
      </c>
      <c r="E2597" s="58"/>
      <c r="F2597" s="20"/>
      <c r="G2597" s="18"/>
      <c r="H2597" s="25"/>
      <c r="I2597" s="15">
        <v>2597</v>
      </c>
      <c r="J2597" s="15"/>
      <c r="K2597" s="16"/>
      <c r="L2597" s="59" t="s">
        <v>573</v>
      </c>
      <c r="M2597">
        <v>1</v>
      </c>
    </row>
    <row r="2598" spans="1:13">
      <c r="A2598" s="17" t="s">
        <v>346</v>
      </c>
      <c r="B2598" s="17" t="s">
        <v>535</v>
      </c>
      <c r="C2598" s="18"/>
      <c r="D2598" s="19">
        <v>1</v>
      </c>
      <c r="E2598" s="58"/>
      <c r="F2598" s="20"/>
      <c r="G2598" s="18"/>
      <c r="H2598" s="25"/>
      <c r="I2598" s="15">
        <v>2598</v>
      </c>
      <c r="J2598" s="15"/>
      <c r="K2598" s="16"/>
      <c r="L2598" s="59" t="s">
        <v>573</v>
      </c>
      <c r="M2598">
        <v>1</v>
      </c>
    </row>
    <row r="2599" spans="1:13">
      <c r="A2599" s="17" t="s">
        <v>441</v>
      </c>
      <c r="B2599" s="17" t="s">
        <v>535</v>
      </c>
      <c r="C2599" s="18"/>
      <c r="D2599" s="19">
        <v>1</v>
      </c>
      <c r="E2599" s="58"/>
      <c r="F2599" s="20"/>
      <c r="G2599" s="18"/>
      <c r="H2599" s="25"/>
      <c r="I2599" s="15">
        <v>2599</v>
      </c>
      <c r="J2599" s="15"/>
      <c r="K2599" s="16"/>
      <c r="L2599" s="59" t="s">
        <v>573</v>
      </c>
      <c r="M2599">
        <v>1</v>
      </c>
    </row>
    <row r="2600" spans="1:13">
      <c r="A2600" s="17" t="s">
        <v>535</v>
      </c>
      <c r="B2600" s="17" t="s">
        <v>556</v>
      </c>
      <c r="C2600" s="18"/>
      <c r="D2600" s="19">
        <v>1</v>
      </c>
      <c r="E2600" s="58"/>
      <c r="F2600" s="20"/>
      <c r="G2600" s="18"/>
      <c r="H2600" s="25"/>
      <c r="I2600" s="15">
        <v>2600</v>
      </c>
      <c r="J2600" s="15"/>
      <c r="K2600" s="16"/>
      <c r="L2600" s="59" t="s">
        <v>573</v>
      </c>
      <c r="M2600">
        <v>1</v>
      </c>
    </row>
    <row r="2601" spans="1:13">
      <c r="A2601" s="17" t="s">
        <v>535</v>
      </c>
      <c r="B2601" s="17" t="s">
        <v>390</v>
      </c>
      <c r="C2601" s="18"/>
      <c r="D2601" s="19">
        <v>1</v>
      </c>
      <c r="E2601" s="58"/>
      <c r="F2601" s="20"/>
      <c r="G2601" s="18"/>
      <c r="H2601" s="25"/>
      <c r="I2601" s="15">
        <v>2601</v>
      </c>
      <c r="J2601" s="15"/>
      <c r="K2601" s="16"/>
      <c r="L2601" s="59" t="s">
        <v>573</v>
      </c>
      <c r="M2601">
        <v>1</v>
      </c>
    </row>
    <row r="2602" spans="1:13">
      <c r="A2602" s="17" t="s">
        <v>535</v>
      </c>
      <c r="B2602" s="17" t="s">
        <v>441</v>
      </c>
      <c r="C2602" s="18"/>
      <c r="D2602" s="19">
        <v>1</v>
      </c>
      <c r="E2602" s="58"/>
      <c r="F2602" s="20"/>
      <c r="G2602" s="18"/>
      <c r="H2602" s="25"/>
      <c r="I2602" s="15">
        <v>2602</v>
      </c>
      <c r="J2602" s="15"/>
      <c r="K2602" s="16"/>
      <c r="L2602" s="59" t="s">
        <v>573</v>
      </c>
      <c r="M2602">
        <v>1</v>
      </c>
    </row>
    <row r="2603" spans="1:13">
      <c r="A2603" s="17" t="s">
        <v>535</v>
      </c>
      <c r="B2603" s="17" t="s">
        <v>327</v>
      </c>
      <c r="C2603" s="18"/>
      <c r="D2603" s="19">
        <v>1</v>
      </c>
      <c r="E2603" s="58"/>
      <c r="F2603" s="20"/>
      <c r="G2603" s="18"/>
      <c r="H2603" s="25"/>
      <c r="I2603" s="15">
        <v>2603</v>
      </c>
      <c r="J2603" s="15"/>
      <c r="K2603" s="16"/>
      <c r="L2603" s="59" t="s">
        <v>573</v>
      </c>
      <c r="M2603">
        <v>1</v>
      </c>
    </row>
    <row r="2604" spans="1:13">
      <c r="A2604" s="17" t="s">
        <v>535</v>
      </c>
      <c r="B2604" s="17" t="s">
        <v>346</v>
      </c>
      <c r="C2604" s="18"/>
      <c r="D2604" s="19">
        <v>1</v>
      </c>
      <c r="E2604" s="58"/>
      <c r="F2604" s="20"/>
      <c r="G2604" s="18"/>
      <c r="H2604" s="25"/>
      <c r="I2604" s="15">
        <v>2604</v>
      </c>
      <c r="J2604" s="15"/>
      <c r="K2604" s="16"/>
      <c r="L2604" s="59" t="s">
        <v>573</v>
      </c>
      <c r="M2604">
        <v>1</v>
      </c>
    </row>
    <row r="2605" spans="1:13">
      <c r="A2605" s="17" t="s">
        <v>535</v>
      </c>
      <c r="B2605" s="17" t="s">
        <v>549</v>
      </c>
      <c r="C2605" s="18"/>
      <c r="D2605" s="19">
        <v>1</v>
      </c>
      <c r="E2605" s="58"/>
      <c r="F2605" s="20"/>
      <c r="G2605" s="18"/>
      <c r="H2605" s="25"/>
      <c r="I2605" s="15">
        <v>2605</v>
      </c>
      <c r="J2605" s="15"/>
      <c r="K2605" s="16"/>
      <c r="L2605" s="59" t="s">
        <v>573</v>
      </c>
      <c r="M2605">
        <v>1</v>
      </c>
    </row>
    <row r="2606" spans="1:13">
      <c r="A2606" s="17" t="s">
        <v>549</v>
      </c>
      <c r="B2606" s="17" t="s">
        <v>535</v>
      </c>
      <c r="C2606" s="18"/>
      <c r="D2606" s="19">
        <v>1</v>
      </c>
      <c r="E2606" s="58"/>
      <c r="F2606" s="20"/>
      <c r="G2606" s="18"/>
      <c r="H2606" s="25"/>
      <c r="I2606" s="15">
        <v>2606</v>
      </c>
      <c r="J2606" s="15"/>
      <c r="K2606" s="16"/>
      <c r="L2606" s="59" t="s">
        <v>573</v>
      </c>
      <c r="M2606">
        <v>1</v>
      </c>
    </row>
    <row r="2607" spans="1:13">
      <c r="A2607" s="17" t="s">
        <v>309</v>
      </c>
      <c r="B2607" s="17" t="s">
        <v>533</v>
      </c>
      <c r="C2607" s="18"/>
      <c r="D2607" s="19">
        <v>1</v>
      </c>
      <c r="E2607" s="58"/>
      <c r="F2607" s="20"/>
      <c r="G2607" s="18"/>
      <c r="H2607" s="25"/>
      <c r="I2607" s="15">
        <v>2607</v>
      </c>
      <c r="J2607" s="15"/>
      <c r="K2607" s="16"/>
      <c r="L2607" s="59" t="s">
        <v>573</v>
      </c>
      <c r="M2607">
        <v>1</v>
      </c>
    </row>
    <row r="2608" spans="1:13">
      <c r="A2608" s="17" t="s">
        <v>312</v>
      </c>
      <c r="B2608" s="17" t="s">
        <v>533</v>
      </c>
      <c r="C2608" s="18"/>
      <c r="D2608" s="19">
        <v>1</v>
      </c>
      <c r="E2608" s="58"/>
      <c r="F2608" s="20"/>
      <c r="G2608" s="18"/>
      <c r="H2608" s="25"/>
      <c r="I2608" s="15">
        <v>2608</v>
      </c>
      <c r="J2608" s="15"/>
      <c r="K2608" s="16"/>
      <c r="L2608" s="59" t="s">
        <v>573</v>
      </c>
      <c r="M2608">
        <v>1</v>
      </c>
    </row>
    <row r="2609" spans="1:13">
      <c r="A2609" s="17" t="s">
        <v>332</v>
      </c>
      <c r="B2609" s="17" t="s">
        <v>533</v>
      </c>
      <c r="C2609" s="18"/>
      <c r="D2609" s="19">
        <v>1</v>
      </c>
      <c r="E2609" s="58"/>
      <c r="F2609" s="20"/>
      <c r="G2609" s="18"/>
      <c r="H2609" s="25"/>
      <c r="I2609" s="15">
        <v>2609</v>
      </c>
      <c r="J2609" s="15"/>
      <c r="K2609" s="16"/>
      <c r="L2609" s="59" t="s">
        <v>573</v>
      </c>
      <c r="M2609">
        <v>1</v>
      </c>
    </row>
    <row r="2610" spans="1:13">
      <c r="A2610" s="17" t="s">
        <v>369</v>
      </c>
      <c r="B2610" s="17" t="s">
        <v>533</v>
      </c>
      <c r="C2610" s="18"/>
      <c r="D2610" s="19">
        <v>1</v>
      </c>
      <c r="E2610" s="58"/>
      <c r="F2610" s="20"/>
      <c r="G2610" s="18"/>
      <c r="H2610" s="25"/>
      <c r="I2610" s="15">
        <v>2610</v>
      </c>
      <c r="J2610" s="15"/>
      <c r="K2610" s="16"/>
      <c r="L2610" s="59" t="s">
        <v>573</v>
      </c>
      <c r="M2610">
        <v>1</v>
      </c>
    </row>
    <row r="2611" spans="1:13">
      <c r="A2611" s="17" t="s">
        <v>549</v>
      </c>
      <c r="B2611" s="17" t="s">
        <v>533</v>
      </c>
      <c r="C2611" s="18"/>
      <c r="D2611" s="19">
        <v>1</v>
      </c>
      <c r="E2611" s="58"/>
      <c r="F2611" s="20"/>
      <c r="G2611" s="18"/>
      <c r="H2611" s="25"/>
      <c r="I2611" s="15">
        <v>2611</v>
      </c>
      <c r="J2611" s="15"/>
      <c r="K2611" s="16"/>
      <c r="L2611" s="59" t="s">
        <v>573</v>
      </c>
      <c r="M2611">
        <v>1</v>
      </c>
    </row>
    <row r="2612" spans="1:13">
      <c r="A2612" s="17" t="s">
        <v>552</v>
      </c>
      <c r="B2612" s="17" t="s">
        <v>533</v>
      </c>
      <c r="C2612" s="18"/>
      <c r="D2612" s="19">
        <v>1</v>
      </c>
      <c r="E2612" s="58"/>
      <c r="F2612" s="20"/>
      <c r="G2612" s="18"/>
      <c r="H2612" s="25"/>
      <c r="I2612" s="15">
        <v>2612</v>
      </c>
      <c r="J2612" s="15"/>
      <c r="K2612" s="16"/>
      <c r="L2612" s="59" t="s">
        <v>573</v>
      </c>
      <c r="M2612">
        <v>1</v>
      </c>
    </row>
    <row r="2613" spans="1:13">
      <c r="A2613" s="17" t="s">
        <v>312</v>
      </c>
      <c r="B2613" s="17" t="s">
        <v>267</v>
      </c>
      <c r="C2613" s="18"/>
      <c r="D2613" s="19">
        <v>1</v>
      </c>
      <c r="E2613" s="58"/>
      <c r="F2613" s="20"/>
      <c r="G2613" s="18"/>
      <c r="H2613" s="25"/>
      <c r="I2613" s="15">
        <v>2613</v>
      </c>
      <c r="J2613" s="15"/>
      <c r="K2613" s="16"/>
      <c r="L2613" s="59" t="s">
        <v>573</v>
      </c>
      <c r="M2613">
        <v>1</v>
      </c>
    </row>
    <row r="2614" spans="1:13">
      <c r="A2614" s="17" t="s">
        <v>267</v>
      </c>
      <c r="B2614" s="17" t="s">
        <v>552</v>
      </c>
      <c r="C2614" s="18"/>
      <c r="D2614" s="19">
        <v>1</v>
      </c>
      <c r="E2614" s="58"/>
      <c r="F2614" s="20"/>
      <c r="G2614" s="18"/>
      <c r="H2614" s="25"/>
      <c r="I2614" s="15">
        <v>2614</v>
      </c>
      <c r="J2614" s="15"/>
      <c r="K2614" s="16"/>
      <c r="L2614" s="59" t="s">
        <v>573</v>
      </c>
      <c r="M2614">
        <v>1</v>
      </c>
    </row>
    <row r="2615" spans="1:13">
      <c r="A2615" s="17" t="s">
        <v>267</v>
      </c>
      <c r="B2615" s="17" t="s">
        <v>363</v>
      </c>
      <c r="C2615" s="18"/>
      <c r="D2615" s="19">
        <v>1</v>
      </c>
      <c r="E2615" s="58"/>
      <c r="F2615" s="20"/>
      <c r="G2615" s="18"/>
      <c r="H2615" s="25"/>
      <c r="I2615" s="15">
        <v>2615</v>
      </c>
      <c r="J2615" s="15"/>
      <c r="K2615" s="16"/>
      <c r="L2615" s="59" t="s">
        <v>573</v>
      </c>
      <c r="M2615">
        <v>1</v>
      </c>
    </row>
    <row r="2616" spans="1:13">
      <c r="A2616" s="17" t="s">
        <v>267</v>
      </c>
      <c r="B2616" s="17" t="s">
        <v>312</v>
      </c>
      <c r="C2616" s="18"/>
      <c r="D2616" s="19">
        <v>1</v>
      </c>
      <c r="E2616" s="58"/>
      <c r="F2616" s="20"/>
      <c r="G2616" s="18"/>
      <c r="H2616" s="25"/>
      <c r="I2616" s="15">
        <v>2616</v>
      </c>
      <c r="J2616" s="15"/>
      <c r="K2616" s="16"/>
      <c r="L2616" s="59" t="s">
        <v>573</v>
      </c>
      <c r="M2616">
        <v>1</v>
      </c>
    </row>
    <row r="2617" spans="1:13">
      <c r="A2617" s="17" t="s">
        <v>363</v>
      </c>
      <c r="B2617" s="17" t="s">
        <v>267</v>
      </c>
      <c r="C2617" s="18"/>
      <c r="D2617" s="19">
        <v>1</v>
      </c>
      <c r="E2617" s="58"/>
      <c r="F2617" s="20"/>
      <c r="G2617" s="18"/>
      <c r="H2617" s="25"/>
      <c r="I2617" s="15">
        <v>2617</v>
      </c>
      <c r="J2617" s="15"/>
      <c r="K2617" s="16"/>
      <c r="L2617" s="59" t="s">
        <v>573</v>
      </c>
      <c r="M2617">
        <v>1</v>
      </c>
    </row>
    <row r="2618" spans="1:13">
      <c r="A2618" s="17" t="s">
        <v>514</v>
      </c>
      <c r="B2618" s="17" t="s">
        <v>267</v>
      </c>
      <c r="C2618" s="18"/>
      <c r="D2618" s="19">
        <v>1</v>
      </c>
      <c r="E2618" s="58"/>
      <c r="F2618" s="20"/>
      <c r="G2618" s="18"/>
      <c r="H2618" s="25"/>
      <c r="I2618" s="15">
        <v>2618</v>
      </c>
      <c r="J2618" s="15"/>
      <c r="K2618" s="16"/>
      <c r="L2618" s="59" t="s">
        <v>573</v>
      </c>
      <c r="M2618">
        <v>1</v>
      </c>
    </row>
    <row r="2619" spans="1:13">
      <c r="A2619" s="17" t="s">
        <v>552</v>
      </c>
      <c r="B2619" s="17" t="s">
        <v>267</v>
      </c>
      <c r="C2619" s="18"/>
      <c r="D2619" s="19">
        <v>1</v>
      </c>
      <c r="E2619" s="58"/>
      <c r="F2619" s="20"/>
      <c r="G2619" s="18"/>
      <c r="H2619" s="25"/>
      <c r="I2619" s="15">
        <v>2619</v>
      </c>
      <c r="J2619" s="15"/>
      <c r="K2619" s="16"/>
      <c r="L2619" s="59" t="s">
        <v>573</v>
      </c>
      <c r="M2619">
        <v>1</v>
      </c>
    </row>
    <row r="2620" spans="1:13">
      <c r="A2620" s="17" t="s">
        <v>532</v>
      </c>
      <c r="B2620" s="17" t="s">
        <v>514</v>
      </c>
      <c r="C2620" s="18"/>
      <c r="D2620" s="19">
        <v>5.5</v>
      </c>
      <c r="E2620" s="58"/>
      <c r="F2620" s="20"/>
      <c r="G2620" s="18"/>
      <c r="H2620" s="25"/>
      <c r="I2620" s="15">
        <v>2620</v>
      </c>
      <c r="J2620" s="15"/>
      <c r="K2620" s="16"/>
      <c r="L2620" s="59" t="s">
        <v>572</v>
      </c>
      <c r="M2620">
        <v>2</v>
      </c>
    </row>
    <row r="2621" spans="1:13">
      <c r="A2621" s="17" t="s">
        <v>514</v>
      </c>
      <c r="B2621" s="17" t="s">
        <v>513</v>
      </c>
      <c r="C2621" s="18"/>
      <c r="D2621" s="19">
        <v>1</v>
      </c>
      <c r="E2621" s="58"/>
      <c r="F2621" s="20"/>
      <c r="G2621" s="18"/>
      <c r="H2621" s="25"/>
      <c r="I2621" s="15">
        <v>2621</v>
      </c>
      <c r="J2621" s="15"/>
      <c r="K2621" s="16"/>
      <c r="L2621" s="59" t="s">
        <v>572</v>
      </c>
      <c r="M2621">
        <v>1</v>
      </c>
    </row>
    <row r="2622" spans="1:13">
      <c r="A2622" s="17" t="s">
        <v>498</v>
      </c>
      <c r="B2622" s="17" t="s">
        <v>514</v>
      </c>
      <c r="C2622" s="18"/>
      <c r="D2622" s="19">
        <v>1</v>
      </c>
      <c r="E2622" s="58"/>
      <c r="F2622" s="20"/>
      <c r="G2622" s="18"/>
      <c r="H2622" s="25"/>
      <c r="I2622" s="15">
        <v>2622</v>
      </c>
      <c r="J2622" s="15"/>
      <c r="K2622" s="16"/>
      <c r="L2622" s="59" t="s">
        <v>573</v>
      </c>
      <c r="M2622">
        <v>1</v>
      </c>
    </row>
    <row r="2623" spans="1:13">
      <c r="A2623" s="17" t="s">
        <v>351</v>
      </c>
      <c r="B2623" s="17" t="s">
        <v>514</v>
      </c>
      <c r="C2623" s="18"/>
      <c r="D2623" s="19">
        <v>1</v>
      </c>
      <c r="E2623" s="58"/>
      <c r="F2623" s="20"/>
      <c r="G2623" s="18"/>
      <c r="H2623" s="25"/>
      <c r="I2623" s="15">
        <v>2623</v>
      </c>
      <c r="J2623" s="15"/>
      <c r="K2623" s="16"/>
      <c r="L2623" s="59" t="s">
        <v>573</v>
      </c>
      <c r="M2623">
        <v>1</v>
      </c>
    </row>
    <row r="2624" spans="1:13">
      <c r="A2624" s="17" t="s">
        <v>434</v>
      </c>
      <c r="B2624" s="17" t="s">
        <v>514</v>
      </c>
      <c r="C2624" s="18"/>
      <c r="D2624" s="19">
        <v>1</v>
      </c>
      <c r="E2624" s="58"/>
      <c r="F2624" s="20"/>
      <c r="G2624" s="18"/>
      <c r="H2624" s="25"/>
      <c r="I2624" s="15">
        <v>2624</v>
      </c>
      <c r="J2624" s="15"/>
      <c r="K2624" s="16"/>
      <c r="L2624" s="59" t="s">
        <v>573</v>
      </c>
      <c r="M2624">
        <v>1</v>
      </c>
    </row>
    <row r="2625" spans="1:13">
      <c r="A2625" s="17" t="s">
        <v>363</v>
      </c>
      <c r="B2625" s="17" t="s">
        <v>514</v>
      </c>
      <c r="C2625" s="18"/>
      <c r="D2625" s="19">
        <v>1</v>
      </c>
      <c r="E2625" s="58"/>
      <c r="F2625" s="20"/>
      <c r="G2625" s="18"/>
      <c r="H2625" s="25"/>
      <c r="I2625" s="15">
        <v>2625</v>
      </c>
      <c r="J2625" s="15"/>
      <c r="K2625" s="16"/>
      <c r="L2625" s="59" t="s">
        <v>573</v>
      </c>
      <c r="M2625">
        <v>1</v>
      </c>
    </row>
    <row r="2626" spans="1:13">
      <c r="A2626" s="17" t="s">
        <v>513</v>
      </c>
      <c r="B2626" s="17" t="s">
        <v>514</v>
      </c>
      <c r="C2626" s="18"/>
      <c r="D2626" s="19">
        <v>1</v>
      </c>
      <c r="E2626" s="58"/>
      <c r="F2626" s="20"/>
      <c r="G2626" s="18"/>
      <c r="H2626" s="25"/>
      <c r="I2626" s="15">
        <v>2626</v>
      </c>
      <c r="J2626" s="15"/>
      <c r="K2626" s="16"/>
      <c r="L2626" s="59" t="s">
        <v>573</v>
      </c>
      <c r="M2626">
        <v>1</v>
      </c>
    </row>
    <row r="2627" spans="1:13">
      <c r="A2627" s="17" t="s">
        <v>514</v>
      </c>
      <c r="B2627" s="17" t="s">
        <v>550</v>
      </c>
      <c r="C2627" s="18"/>
      <c r="D2627" s="19">
        <v>1</v>
      </c>
      <c r="E2627" s="58"/>
      <c r="F2627" s="20"/>
      <c r="G2627" s="18"/>
      <c r="H2627" s="25"/>
      <c r="I2627" s="15">
        <v>2627</v>
      </c>
      <c r="J2627" s="15"/>
      <c r="K2627" s="16"/>
      <c r="L2627" s="59" t="s">
        <v>573</v>
      </c>
      <c r="M2627">
        <v>1</v>
      </c>
    </row>
    <row r="2628" spans="1:13">
      <c r="A2628" s="17" t="s">
        <v>514</v>
      </c>
      <c r="B2628" s="17" t="s">
        <v>531</v>
      </c>
      <c r="C2628" s="18"/>
      <c r="D2628" s="19">
        <v>1</v>
      </c>
      <c r="E2628" s="58"/>
      <c r="F2628" s="20"/>
      <c r="G2628" s="18"/>
      <c r="H2628" s="25"/>
      <c r="I2628" s="15">
        <v>2628</v>
      </c>
      <c r="J2628" s="15"/>
      <c r="K2628" s="16"/>
      <c r="L2628" s="59" t="s">
        <v>573</v>
      </c>
      <c r="M2628">
        <v>1</v>
      </c>
    </row>
    <row r="2629" spans="1:13">
      <c r="A2629" s="17" t="s">
        <v>514</v>
      </c>
      <c r="B2629" s="17" t="s">
        <v>541</v>
      </c>
      <c r="C2629" s="18"/>
      <c r="D2629" s="19">
        <v>1</v>
      </c>
      <c r="E2629" s="58"/>
      <c r="F2629" s="20"/>
      <c r="G2629" s="18"/>
      <c r="H2629" s="25"/>
      <c r="I2629" s="15">
        <v>2629</v>
      </c>
      <c r="J2629" s="15"/>
      <c r="K2629" s="16"/>
      <c r="L2629" s="59" t="s">
        <v>573</v>
      </c>
      <c r="M2629">
        <v>1</v>
      </c>
    </row>
    <row r="2630" spans="1:13">
      <c r="A2630" s="17" t="s">
        <v>514</v>
      </c>
      <c r="B2630" s="17" t="s">
        <v>369</v>
      </c>
      <c r="C2630" s="18"/>
      <c r="D2630" s="19">
        <v>1</v>
      </c>
      <c r="E2630" s="58"/>
      <c r="F2630" s="20"/>
      <c r="G2630" s="18"/>
      <c r="H2630" s="25"/>
      <c r="I2630" s="15">
        <v>2630</v>
      </c>
      <c r="J2630" s="15"/>
      <c r="K2630" s="16"/>
      <c r="L2630" s="59" t="s">
        <v>573</v>
      </c>
      <c r="M2630">
        <v>1</v>
      </c>
    </row>
    <row r="2631" spans="1:13">
      <c r="A2631" s="17" t="s">
        <v>514</v>
      </c>
      <c r="B2631" s="17" t="s">
        <v>351</v>
      </c>
      <c r="C2631" s="18"/>
      <c r="D2631" s="19">
        <v>1</v>
      </c>
      <c r="E2631" s="58"/>
      <c r="F2631" s="20"/>
      <c r="G2631" s="18"/>
      <c r="H2631" s="25"/>
      <c r="I2631" s="15">
        <v>2631</v>
      </c>
      <c r="J2631" s="15"/>
      <c r="K2631" s="16"/>
      <c r="L2631" s="59" t="s">
        <v>573</v>
      </c>
      <c r="M2631">
        <v>1</v>
      </c>
    </row>
    <row r="2632" spans="1:13">
      <c r="A2632" s="17" t="s">
        <v>514</v>
      </c>
      <c r="B2632" s="17" t="s">
        <v>444</v>
      </c>
      <c r="C2632" s="18"/>
      <c r="D2632" s="19">
        <v>1</v>
      </c>
      <c r="E2632" s="58"/>
      <c r="F2632" s="20"/>
      <c r="G2632" s="18"/>
      <c r="H2632" s="25"/>
      <c r="I2632" s="15">
        <v>2632</v>
      </c>
      <c r="J2632" s="15"/>
      <c r="K2632" s="16"/>
      <c r="L2632" s="59" t="s">
        <v>573</v>
      </c>
      <c r="M2632">
        <v>1</v>
      </c>
    </row>
    <row r="2633" spans="1:13">
      <c r="A2633" s="17" t="s">
        <v>540</v>
      </c>
      <c r="B2633" s="17" t="s">
        <v>514</v>
      </c>
      <c r="C2633" s="18"/>
      <c r="D2633" s="19">
        <v>1</v>
      </c>
      <c r="E2633" s="58"/>
      <c r="F2633" s="20"/>
      <c r="G2633" s="18"/>
      <c r="H2633" s="25"/>
      <c r="I2633" s="15">
        <v>2633</v>
      </c>
      <c r="J2633" s="15"/>
      <c r="K2633" s="16"/>
      <c r="L2633" s="59" t="s">
        <v>573</v>
      </c>
      <c r="M2633">
        <v>1</v>
      </c>
    </row>
    <row r="2634" spans="1:13">
      <c r="A2634" s="17" t="s">
        <v>550</v>
      </c>
      <c r="B2634" s="17" t="s">
        <v>514</v>
      </c>
      <c r="C2634" s="18"/>
      <c r="D2634" s="19">
        <v>1</v>
      </c>
      <c r="E2634" s="58"/>
      <c r="F2634" s="20"/>
      <c r="G2634" s="18"/>
      <c r="H2634" s="25"/>
      <c r="I2634" s="15">
        <v>2634</v>
      </c>
      <c r="J2634" s="15"/>
      <c r="K2634" s="16"/>
      <c r="L2634" s="59" t="s">
        <v>573</v>
      </c>
      <c r="M2634">
        <v>1</v>
      </c>
    </row>
    <row r="2635" spans="1:13">
      <c r="A2635" s="17" t="s">
        <v>309</v>
      </c>
      <c r="B2635" s="17" t="s">
        <v>312</v>
      </c>
      <c r="C2635" s="18"/>
      <c r="D2635" s="19">
        <v>1</v>
      </c>
      <c r="E2635" s="58"/>
      <c r="F2635" s="20"/>
      <c r="G2635" s="18"/>
      <c r="H2635" s="25"/>
      <c r="I2635" s="15">
        <v>2635</v>
      </c>
      <c r="J2635" s="15"/>
      <c r="K2635" s="16"/>
      <c r="L2635" s="59" t="s">
        <v>573</v>
      </c>
      <c r="M2635">
        <v>1</v>
      </c>
    </row>
    <row r="2636" spans="1:13">
      <c r="A2636" s="17" t="s">
        <v>492</v>
      </c>
      <c r="B2636" s="17" t="s">
        <v>312</v>
      </c>
      <c r="C2636" s="18"/>
      <c r="D2636" s="19">
        <v>1</v>
      </c>
      <c r="E2636" s="58"/>
      <c r="F2636" s="20"/>
      <c r="G2636" s="18"/>
      <c r="H2636" s="25"/>
      <c r="I2636" s="15">
        <v>2636</v>
      </c>
      <c r="J2636" s="15"/>
      <c r="K2636" s="16"/>
      <c r="L2636" s="59" t="s">
        <v>573</v>
      </c>
      <c r="M2636">
        <v>1</v>
      </c>
    </row>
    <row r="2637" spans="1:13">
      <c r="A2637" s="17" t="s">
        <v>312</v>
      </c>
      <c r="B2637" s="17" t="s">
        <v>363</v>
      </c>
      <c r="C2637" s="18"/>
      <c r="D2637" s="19">
        <v>1</v>
      </c>
      <c r="E2637" s="58"/>
      <c r="F2637" s="20"/>
      <c r="G2637" s="18"/>
      <c r="H2637" s="25"/>
      <c r="I2637" s="15">
        <v>2637</v>
      </c>
      <c r="J2637" s="15"/>
      <c r="K2637" s="16"/>
      <c r="L2637" s="59" t="s">
        <v>573</v>
      </c>
      <c r="M2637">
        <v>1</v>
      </c>
    </row>
    <row r="2638" spans="1:13">
      <c r="A2638" s="17" t="s">
        <v>312</v>
      </c>
      <c r="B2638" s="17" t="s">
        <v>513</v>
      </c>
      <c r="C2638" s="18"/>
      <c r="D2638" s="19">
        <v>1</v>
      </c>
      <c r="E2638" s="58"/>
      <c r="F2638" s="20"/>
      <c r="G2638" s="18"/>
      <c r="H2638" s="25"/>
      <c r="I2638" s="15">
        <v>2638</v>
      </c>
      <c r="J2638" s="15"/>
      <c r="K2638" s="16"/>
      <c r="L2638" s="59" t="s">
        <v>573</v>
      </c>
      <c r="M2638">
        <v>1</v>
      </c>
    </row>
    <row r="2639" spans="1:13">
      <c r="A2639" s="17" t="s">
        <v>312</v>
      </c>
      <c r="B2639" s="17" t="s">
        <v>314</v>
      </c>
      <c r="C2639" s="18"/>
      <c r="D2639" s="19">
        <v>1</v>
      </c>
      <c r="E2639" s="58"/>
      <c r="F2639" s="20"/>
      <c r="G2639" s="18"/>
      <c r="H2639" s="25"/>
      <c r="I2639" s="15">
        <v>2639</v>
      </c>
      <c r="J2639" s="15"/>
      <c r="K2639" s="16"/>
      <c r="L2639" s="59" t="s">
        <v>573</v>
      </c>
      <c r="M2639">
        <v>1</v>
      </c>
    </row>
    <row r="2640" spans="1:13">
      <c r="A2640" s="17" t="s">
        <v>312</v>
      </c>
      <c r="B2640" s="17" t="s">
        <v>531</v>
      </c>
      <c r="C2640" s="18"/>
      <c r="D2640" s="19">
        <v>1</v>
      </c>
      <c r="E2640" s="58"/>
      <c r="F2640" s="20"/>
      <c r="G2640" s="18"/>
      <c r="H2640" s="25"/>
      <c r="I2640" s="15">
        <v>2640</v>
      </c>
      <c r="J2640" s="15"/>
      <c r="K2640" s="16"/>
      <c r="L2640" s="59" t="s">
        <v>573</v>
      </c>
      <c r="M2640">
        <v>1</v>
      </c>
    </row>
    <row r="2641" spans="1:13">
      <c r="A2641" s="17" t="s">
        <v>312</v>
      </c>
      <c r="B2641" s="17" t="s">
        <v>309</v>
      </c>
      <c r="C2641" s="18"/>
      <c r="D2641" s="19">
        <v>1</v>
      </c>
      <c r="E2641" s="58"/>
      <c r="F2641" s="20"/>
      <c r="G2641" s="18"/>
      <c r="H2641" s="25"/>
      <c r="I2641" s="15">
        <v>2641</v>
      </c>
      <c r="J2641" s="15"/>
      <c r="K2641" s="16"/>
      <c r="L2641" s="59" t="s">
        <v>573</v>
      </c>
      <c r="M2641">
        <v>1</v>
      </c>
    </row>
    <row r="2642" spans="1:13">
      <c r="A2642" s="17" t="s">
        <v>312</v>
      </c>
      <c r="B2642" s="17" t="s">
        <v>468</v>
      </c>
      <c r="C2642" s="18"/>
      <c r="D2642" s="19">
        <v>1</v>
      </c>
      <c r="E2642" s="58"/>
      <c r="F2642" s="20"/>
      <c r="G2642" s="18"/>
      <c r="H2642" s="25"/>
      <c r="I2642" s="15">
        <v>2642</v>
      </c>
      <c r="J2642" s="15"/>
      <c r="K2642" s="16"/>
      <c r="L2642" s="59" t="s">
        <v>573</v>
      </c>
      <c r="M2642">
        <v>1</v>
      </c>
    </row>
    <row r="2643" spans="1:13">
      <c r="A2643" s="17" t="s">
        <v>363</v>
      </c>
      <c r="B2643" s="17" t="s">
        <v>312</v>
      </c>
      <c r="C2643" s="18"/>
      <c r="D2643" s="19">
        <v>1</v>
      </c>
      <c r="E2643" s="58"/>
      <c r="F2643" s="20"/>
      <c r="G2643" s="18"/>
      <c r="H2643" s="25"/>
      <c r="I2643" s="15">
        <v>2643</v>
      </c>
      <c r="J2643" s="15"/>
      <c r="K2643" s="16"/>
      <c r="L2643" s="59" t="s">
        <v>573</v>
      </c>
      <c r="M2643">
        <v>1</v>
      </c>
    </row>
    <row r="2644" spans="1:13">
      <c r="A2644" s="17" t="s">
        <v>468</v>
      </c>
      <c r="B2644" s="17" t="s">
        <v>312</v>
      </c>
      <c r="C2644" s="18"/>
      <c r="D2644" s="19">
        <v>1</v>
      </c>
      <c r="E2644" s="58"/>
      <c r="F2644" s="20"/>
      <c r="G2644" s="18"/>
      <c r="H2644" s="25"/>
      <c r="I2644" s="15">
        <v>2644</v>
      </c>
      <c r="J2644" s="15"/>
      <c r="K2644" s="16"/>
      <c r="L2644" s="59" t="s">
        <v>573</v>
      </c>
      <c r="M2644">
        <v>1</v>
      </c>
    </row>
    <row r="2645" spans="1:13">
      <c r="A2645" s="17" t="s">
        <v>550</v>
      </c>
      <c r="B2645" s="17" t="s">
        <v>312</v>
      </c>
      <c r="C2645" s="18"/>
      <c r="D2645" s="19">
        <v>1</v>
      </c>
      <c r="E2645" s="58"/>
      <c r="F2645" s="20"/>
      <c r="G2645" s="18"/>
      <c r="H2645" s="25"/>
      <c r="I2645" s="15">
        <v>2645</v>
      </c>
      <c r="J2645" s="15"/>
      <c r="K2645" s="16"/>
      <c r="L2645" s="59" t="s">
        <v>573</v>
      </c>
      <c r="M2645">
        <v>1</v>
      </c>
    </row>
    <row r="2646" spans="1:13">
      <c r="A2646" s="17" t="s">
        <v>314</v>
      </c>
      <c r="B2646" s="17" t="s">
        <v>444</v>
      </c>
      <c r="C2646" s="18"/>
      <c r="D2646" s="19">
        <v>1</v>
      </c>
      <c r="E2646" s="58"/>
      <c r="F2646" s="20"/>
      <c r="G2646" s="18"/>
      <c r="H2646" s="25"/>
      <c r="I2646" s="15">
        <v>2646</v>
      </c>
      <c r="J2646" s="15"/>
      <c r="K2646" s="16"/>
      <c r="L2646" s="59" t="s">
        <v>573</v>
      </c>
      <c r="M2646">
        <v>1</v>
      </c>
    </row>
    <row r="2647" spans="1:13">
      <c r="A2647" s="17" t="s">
        <v>444</v>
      </c>
      <c r="B2647" s="17" t="s">
        <v>314</v>
      </c>
      <c r="C2647" s="18"/>
      <c r="D2647" s="19">
        <v>1</v>
      </c>
      <c r="E2647" s="58"/>
      <c r="F2647" s="20"/>
      <c r="G2647" s="18"/>
      <c r="H2647" s="25"/>
      <c r="I2647" s="15">
        <v>2647</v>
      </c>
      <c r="J2647" s="15"/>
      <c r="K2647" s="16"/>
      <c r="L2647" s="59" t="s">
        <v>573</v>
      </c>
      <c r="M2647">
        <v>1</v>
      </c>
    </row>
    <row r="2648" spans="1:13">
      <c r="A2648" s="17" t="s">
        <v>444</v>
      </c>
      <c r="B2648" s="17" t="s">
        <v>497</v>
      </c>
      <c r="C2648" s="18"/>
      <c r="D2648" s="19">
        <v>1</v>
      </c>
      <c r="E2648" s="58"/>
      <c r="F2648" s="20"/>
      <c r="G2648" s="18"/>
      <c r="H2648" s="25"/>
      <c r="I2648" s="15">
        <v>2648</v>
      </c>
      <c r="J2648" s="15"/>
      <c r="K2648" s="16"/>
      <c r="L2648" s="59" t="s">
        <v>573</v>
      </c>
      <c r="M2648">
        <v>1</v>
      </c>
    </row>
    <row r="2649" spans="1:13">
      <c r="A2649" s="17" t="s">
        <v>444</v>
      </c>
      <c r="B2649" s="17" t="s">
        <v>513</v>
      </c>
      <c r="C2649" s="18"/>
      <c r="D2649" s="19">
        <v>1</v>
      </c>
      <c r="E2649" s="58"/>
      <c r="F2649" s="20"/>
      <c r="G2649" s="18"/>
      <c r="H2649" s="25"/>
      <c r="I2649" s="15">
        <v>2649</v>
      </c>
      <c r="J2649" s="15"/>
      <c r="K2649" s="16"/>
      <c r="L2649" s="59" t="s">
        <v>573</v>
      </c>
      <c r="M2649">
        <v>1</v>
      </c>
    </row>
    <row r="2650" spans="1:13">
      <c r="A2650" s="17" t="s">
        <v>513</v>
      </c>
      <c r="B2650" s="17" t="s">
        <v>444</v>
      </c>
      <c r="C2650" s="18"/>
      <c r="D2650" s="19">
        <v>1</v>
      </c>
      <c r="E2650" s="58"/>
      <c r="F2650" s="20"/>
      <c r="G2650" s="18"/>
      <c r="H2650" s="25"/>
      <c r="I2650" s="15">
        <v>2650</v>
      </c>
      <c r="J2650" s="15"/>
      <c r="K2650" s="16"/>
      <c r="L2650" s="59" t="s">
        <v>573</v>
      </c>
      <c r="M2650">
        <v>1</v>
      </c>
    </row>
    <row r="2651" spans="1:13">
      <c r="A2651" s="17" t="s">
        <v>550</v>
      </c>
      <c r="B2651" s="17" t="s">
        <v>444</v>
      </c>
      <c r="C2651" s="18"/>
      <c r="D2651" s="19">
        <v>1</v>
      </c>
      <c r="E2651" s="58"/>
      <c r="F2651" s="20"/>
      <c r="G2651" s="18"/>
      <c r="H2651" s="25"/>
      <c r="I2651" s="15">
        <v>2651</v>
      </c>
      <c r="J2651" s="15"/>
      <c r="K2651" s="16"/>
      <c r="L2651" s="59" t="s">
        <v>573</v>
      </c>
      <c r="M2651">
        <v>1</v>
      </c>
    </row>
    <row r="2652" spans="1:13">
      <c r="A2652" s="17" t="s">
        <v>498</v>
      </c>
      <c r="B2652" s="17" t="s">
        <v>468</v>
      </c>
      <c r="C2652" s="18"/>
      <c r="D2652" s="19">
        <v>1</v>
      </c>
      <c r="E2652" s="58"/>
      <c r="F2652" s="20"/>
      <c r="G2652" s="18"/>
      <c r="H2652" s="25"/>
      <c r="I2652" s="15">
        <v>2652</v>
      </c>
      <c r="J2652" s="15"/>
      <c r="K2652" s="16"/>
      <c r="L2652" s="59" t="s">
        <v>573</v>
      </c>
      <c r="M2652">
        <v>1</v>
      </c>
    </row>
    <row r="2653" spans="1:13">
      <c r="A2653" s="17" t="s">
        <v>498</v>
      </c>
      <c r="B2653" s="17" t="s">
        <v>497</v>
      </c>
      <c r="C2653" s="18"/>
      <c r="D2653" s="19">
        <v>1</v>
      </c>
      <c r="E2653" s="58"/>
      <c r="F2653" s="20"/>
      <c r="G2653" s="18"/>
      <c r="H2653" s="25"/>
      <c r="I2653" s="15">
        <v>2653</v>
      </c>
      <c r="J2653" s="15"/>
      <c r="K2653" s="16"/>
      <c r="L2653" s="59" t="s">
        <v>573</v>
      </c>
      <c r="M2653">
        <v>1</v>
      </c>
    </row>
    <row r="2654" spans="1:13">
      <c r="A2654" s="17" t="s">
        <v>498</v>
      </c>
      <c r="B2654" s="17" t="s">
        <v>373</v>
      </c>
      <c r="C2654" s="18"/>
      <c r="D2654" s="19">
        <v>1</v>
      </c>
      <c r="E2654" s="58"/>
      <c r="F2654" s="20"/>
      <c r="G2654" s="18"/>
      <c r="H2654" s="25"/>
      <c r="I2654" s="15">
        <v>2654</v>
      </c>
      <c r="J2654" s="15"/>
      <c r="K2654" s="16"/>
      <c r="L2654" s="59" t="s">
        <v>573</v>
      </c>
      <c r="M2654">
        <v>1</v>
      </c>
    </row>
    <row r="2655" spans="1:13">
      <c r="A2655" s="17" t="s">
        <v>468</v>
      </c>
      <c r="B2655" s="17" t="s">
        <v>498</v>
      </c>
      <c r="C2655" s="18"/>
      <c r="D2655" s="19">
        <v>1</v>
      </c>
      <c r="E2655" s="58"/>
      <c r="F2655" s="20"/>
      <c r="G2655" s="18"/>
      <c r="H2655" s="25"/>
      <c r="I2655" s="15">
        <v>2655</v>
      </c>
      <c r="J2655" s="15"/>
      <c r="K2655" s="16"/>
      <c r="L2655" s="59" t="s">
        <v>573</v>
      </c>
      <c r="M2655">
        <v>1</v>
      </c>
    </row>
    <row r="2656" spans="1:13">
      <c r="A2656" s="17" t="s">
        <v>550</v>
      </c>
      <c r="B2656" s="17" t="s">
        <v>498</v>
      </c>
      <c r="C2656" s="18"/>
      <c r="D2656" s="19">
        <v>1</v>
      </c>
      <c r="E2656" s="58"/>
      <c r="F2656" s="20"/>
      <c r="G2656" s="18"/>
      <c r="H2656" s="25"/>
      <c r="I2656" s="15">
        <v>2656</v>
      </c>
      <c r="J2656" s="15"/>
      <c r="K2656" s="16"/>
      <c r="L2656" s="59" t="s">
        <v>573</v>
      </c>
      <c r="M2656">
        <v>1</v>
      </c>
    </row>
    <row r="2657" spans="1:13">
      <c r="A2657" s="17" t="s">
        <v>486</v>
      </c>
      <c r="B2657" s="17" t="s">
        <v>434</v>
      </c>
      <c r="C2657" s="18"/>
      <c r="D2657" s="19">
        <v>1</v>
      </c>
      <c r="E2657" s="58"/>
      <c r="F2657" s="20"/>
      <c r="G2657" s="18"/>
      <c r="H2657" s="25"/>
      <c r="I2657" s="15">
        <v>2657</v>
      </c>
      <c r="J2657" s="15"/>
      <c r="K2657" s="16"/>
      <c r="L2657" s="59" t="s">
        <v>573</v>
      </c>
      <c r="M2657">
        <v>1</v>
      </c>
    </row>
    <row r="2658" spans="1:13">
      <c r="A2658" s="17" t="s">
        <v>351</v>
      </c>
      <c r="B2658" s="17" t="s">
        <v>434</v>
      </c>
      <c r="C2658" s="18"/>
      <c r="D2658" s="19">
        <v>1</v>
      </c>
      <c r="E2658" s="58"/>
      <c r="F2658" s="20"/>
      <c r="G2658" s="18"/>
      <c r="H2658" s="25"/>
      <c r="I2658" s="15">
        <v>2658</v>
      </c>
      <c r="J2658" s="15"/>
      <c r="K2658" s="16"/>
      <c r="L2658" s="59" t="s">
        <v>573</v>
      </c>
      <c r="M2658">
        <v>1</v>
      </c>
    </row>
    <row r="2659" spans="1:13">
      <c r="A2659" s="17" t="s">
        <v>434</v>
      </c>
      <c r="B2659" s="17" t="s">
        <v>351</v>
      </c>
      <c r="C2659" s="18"/>
      <c r="D2659" s="19">
        <v>1</v>
      </c>
      <c r="E2659" s="58"/>
      <c r="F2659" s="20"/>
      <c r="G2659" s="18"/>
      <c r="H2659" s="25"/>
      <c r="I2659" s="15">
        <v>2659</v>
      </c>
      <c r="J2659" s="15"/>
      <c r="K2659" s="16"/>
      <c r="L2659" s="59" t="s">
        <v>573</v>
      </c>
      <c r="M2659">
        <v>1</v>
      </c>
    </row>
    <row r="2660" spans="1:13">
      <c r="A2660" s="17" t="s">
        <v>434</v>
      </c>
      <c r="B2660" s="17" t="s">
        <v>314</v>
      </c>
      <c r="C2660" s="18"/>
      <c r="D2660" s="19">
        <v>1</v>
      </c>
      <c r="E2660" s="58"/>
      <c r="F2660" s="20"/>
      <c r="G2660" s="18"/>
      <c r="H2660" s="25"/>
      <c r="I2660" s="15">
        <v>2660</v>
      </c>
      <c r="J2660" s="15"/>
      <c r="K2660" s="16"/>
      <c r="L2660" s="59" t="s">
        <v>573</v>
      </c>
      <c r="M2660">
        <v>1</v>
      </c>
    </row>
    <row r="2661" spans="1:13">
      <c r="A2661" s="17" t="s">
        <v>434</v>
      </c>
      <c r="B2661" s="17" t="s">
        <v>468</v>
      </c>
      <c r="C2661" s="18"/>
      <c r="D2661" s="19">
        <v>1</v>
      </c>
      <c r="E2661" s="58"/>
      <c r="F2661" s="20"/>
      <c r="G2661" s="18"/>
      <c r="H2661" s="25"/>
      <c r="I2661" s="15">
        <v>2661</v>
      </c>
      <c r="J2661" s="15"/>
      <c r="K2661" s="16"/>
      <c r="L2661" s="59" t="s">
        <v>573</v>
      </c>
      <c r="M2661">
        <v>1</v>
      </c>
    </row>
    <row r="2662" spans="1:13">
      <c r="A2662" s="17" t="s">
        <v>434</v>
      </c>
      <c r="B2662" s="17" t="s">
        <v>550</v>
      </c>
      <c r="C2662" s="18"/>
      <c r="D2662" s="19">
        <v>1</v>
      </c>
      <c r="E2662" s="58"/>
      <c r="F2662" s="20"/>
      <c r="G2662" s="18"/>
      <c r="H2662" s="25"/>
      <c r="I2662" s="15">
        <v>2662</v>
      </c>
      <c r="J2662" s="15"/>
      <c r="K2662" s="16"/>
      <c r="L2662" s="59" t="s">
        <v>573</v>
      </c>
      <c r="M2662">
        <v>1</v>
      </c>
    </row>
    <row r="2663" spans="1:13">
      <c r="A2663" s="17" t="s">
        <v>434</v>
      </c>
      <c r="B2663" s="17" t="s">
        <v>332</v>
      </c>
      <c r="C2663" s="18"/>
      <c r="D2663" s="19">
        <v>1</v>
      </c>
      <c r="E2663" s="58"/>
      <c r="F2663" s="20"/>
      <c r="G2663" s="18"/>
      <c r="H2663" s="25"/>
      <c r="I2663" s="15">
        <v>2663</v>
      </c>
      <c r="J2663" s="15"/>
      <c r="K2663" s="16"/>
      <c r="L2663" s="59" t="s">
        <v>573</v>
      </c>
      <c r="M2663">
        <v>1</v>
      </c>
    </row>
    <row r="2664" spans="1:13">
      <c r="A2664" s="17" t="s">
        <v>434</v>
      </c>
      <c r="B2664" s="17" t="s">
        <v>486</v>
      </c>
      <c r="C2664" s="18"/>
      <c r="D2664" s="19">
        <v>1</v>
      </c>
      <c r="E2664" s="58"/>
      <c r="F2664" s="20"/>
      <c r="G2664" s="18"/>
      <c r="H2664" s="25"/>
      <c r="I2664" s="15">
        <v>2664</v>
      </c>
      <c r="J2664" s="15"/>
      <c r="K2664" s="16"/>
      <c r="L2664" s="59" t="s">
        <v>573</v>
      </c>
      <c r="M2664">
        <v>1</v>
      </c>
    </row>
    <row r="2665" spans="1:13">
      <c r="A2665" s="17" t="s">
        <v>332</v>
      </c>
      <c r="B2665" s="17" t="s">
        <v>434</v>
      </c>
      <c r="C2665" s="18"/>
      <c r="D2665" s="19">
        <v>1</v>
      </c>
      <c r="E2665" s="58"/>
      <c r="F2665" s="20"/>
      <c r="G2665" s="18"/>
      <c r="H2665" s="25"/>
      <c r="I2665" s="15">
        <v>2665</v>
      </c>
      <c r="J2665" s="15"/>
      <c r="K2665" s="16"/>
      <c r="L2665" s="59" t="s">
        <v>573</v>
      </c>
      <c r="M2665">
        <v>1</v>
      </c>
    </row>
    <row r="2666" spans="1:13">
      <c r="A2666" s="17" t="s">
        <v>373</v>
      </c>
      <c r="B2666" s="17" t="s">
        <v>434</v>
      </c>
      <c r="C2666" s="18"/>
      <c r="D2666" s="19">
        <v>1</v>
      </c>
      <c r="E2666" s="58"/>
      <c r="F2666" s="20"/>
      <c r="G2666" s="18"/>
      <c r="H2666" s="25"/>
      <c r="I2666" s="15">
        <v>2666</v>
      </c>
      <c r="J2666" s="15"/>
      <c r="K2666" s="16"/>
      <c r="L2666" s="59" t="s">
        <v>573</v>
      </c>
      <c r="M2666">
        <v>1</v>
      </c>
    </row>
    <row r="2667" spans="1:13">
      <c r="A2667" s="17" t="s">
        <v>468</v>
      </c>
      <c r="B2667" s="17" t="s">
        <v>434</v>
      </c>
      <c r="C2667" s="18"/>
      <c r="D2667" s="19">
        <v>1</v>
      </c>
      <c r="E2667" s="58"/>
      <c r="F2667" s="20"/>
      <c r="G2667" s="18"/>
      <c r="H2667" s="25"/>
      <c r="I2667" s="15">
        <v>2667</v>
      </c>
      <c r="J2667" s="15"/>
      <c r="K2667" s="16"/>
      <c r="L2667" s="59" t="s">
        <v>573</v>
      </c>
      <c r="M2667">
        <v>1</v>
      </c>
    </row>
    <row r="2668" spans="1:13">
      <c r="A2668" s="17" t="s">
        <v>550</v>
      </c>
      <c r="B2668" s="17" t="s">
        <v>434</v>
      </c>
      <c r="C2668" s="18"/>
      <c r="D2668" s="19">
        <v>1</v>
      </c>
      <c r="E2668" s="58"/>
      <c r="F2668" s="20"/>
      <c r="G2668" s="18"/>
      <c r="H2668" s="25"/>
      <c r="I2668" s="15">
        <v>2668</v>
      </c>
      <c r="J2668" s="15"/>
      <c r="K2668" s="16"/>
      <c r="L2668" s="59" t="s">
        <v>573</v>
      </c>
      <c r="M2668">
        <v>1</v>
      </c>
    </row>
    <row r="2669" spans="1:13">
      <c r="A2669" s="17" t="s">
        <v>314</v>
      </c>
      <c r="B2669" s="17" t="s">
        <v>516</v>
      </c>
      <c r="C2669" s="18"/>
      <c r="D2669" s="19">
        <v>1</v>
      </c>
      <c r="E2669" s="58"/>
      <c r="F2669" s="20"/>
      <c r="G2669" s="18"/>
      <c r="H2669" s="25"/>
      <c r="I2669" s="15">
        <v>2669</v>
      </c>
      <c r="J2669" s="15"/>
      <c r="K2669" s="16"/>
      <c r="L2669" s="59" t="s">
        <v>573</v>
      </c>
      <c r="M2669">
        <v>1</v>
      </c>
    </row>
    <row r="2670" spans="1:13">
      <c r="A2670" s="17" t="s">
        <v>213</v>
      </c>
      <c r="B2670" s="17" t="s">
        <v>516</v>
      </c>
      <c r="C2670" s="18"/>
      <c r="D2670" s="19">
        <v>1</v>
      </c>
      <c r="E2670" s="58"/>
      <c r="F2670" s="20"/>
      <c r="G2670" s="18"/>
      <c r="H2670" s="25"/>
      <c r="I2670" s="15">
        <v>2670</v>
      </c>
      <c r="J2670" s="15"/>
      <c r="K2670" s="16"/>
      <c r="L2670" s="59" t="s">
        <v>573</v>
      </c>
      <c r="M2670">
        <v>1</v>
      </c>
    </row>
    <row r="2671" spans="1:13">
      <c r="A2671" s="17" t="s">
        <v>516</v>
      </c>
      <c r="B2671" s="17" t="s">
        <v>314</v>
      </c>
      <c r="C2671" s="18"/>
      <c r="D2671" s="19">
        <v>1</v>
      </c>
      <c r="E2671" s="58"/>
      <c r="F2671" s="20"/>
      <c r="G2671" s="18"/>
      <c r="H2671" s="25"/>
      <c r="I2671" s="15">
        <v>2671</v>
      </c>
      <c r="J2671" s="15"/>
      <c r="K2671" s="16"/>
      <c r="L2671" s="59" t="s">
        <v>573</v>
      </c>
      <c r="M2671">
        <v>1</v>
      </c>
    </row>
    <row r="2672" spans="1:13">
      <c r="A2672" s="17" t="s">
        <v>516</v>
      </c>
      <c r="B2672" s="17" t="s">
        <v>369</v>
      </c>
      <c r="C2672" s="18"/>
      <c r="D2672" s="19">
        <v>1</v>
      </c>
      <c r="E2672" s="58"/>
      <c r="F2672" s="20"/>
      <c r="G2672" s="18"/>
      <c r="H2672" s="25"/>
      <c r="I2672" s="15">
        <v>2672</v>
      </c>
      <c r="J2672" s="15"/>
      <c r="K2672" s="16"/>
      <c r="L2672" s="59" t="s">
        <v>573</v>
      </c>
      <c r="M2672">
        <v>1</v>
      </c>
    </row>
    <row r="2673" spans="1:13">
      <c r="A2673" s="17" t="s">
        <v>332</v>
      </c>
      <c r="B2673" s="17" t="s">
        <v>516</v>
      </c>
      <c r="C2673" s="18"/>
      <c r="D2673" s="19">
        <v>1</v>
      </c>
      <c r="E2673" s="58"/>
      <c r="F2673" s="20"/>
      <c r="G2673" s="18"/>
      <c r="H2673" s="25"/>
      <c r="I2673" s="15">
        <v>2673</v>
      </c>
      <c r="J2673" s="15"/>
      <c r="K2673" s="16"/>
      <c r="L2673" s="59" t="s">
        <v>573</v>
      </c>
      <c r="M2673">
        <v>1</v>
      </c>
    </row>
    <row r="2674" spans="1:13">
      <c r="A2674" s="17" t="s">
        <v>369</v>
      </c>
      <c r="B2674" s="17" t="s">
        <v>516</v>
      </c>
      <c r="C2674" s="18"/>
      <c r="D2674" s="19">
        <v>1</v>
      </c>
      <c r="E2674" s="58"/>
      <c r="F2674" s="20"/>
      <c r="G2674" s="18"/>
      <c r="H2674" s="25"/>
      <c r="I2674" s="15">
        <v>2674</v>
      </c>
      <c r="J2674" s="15"/>
      <c r="K2674" s="16"/>
      <c r="L2674" s="59" t="s">
        <v>573</v>
      </c>
      <c r="M2674">
        <v>1</v>
      </c>
    </row>
    <row r="2675" spans="1:13">
      <c r="A2675" s="17" t="s">
        <v>550</v>
      </c>
      <c r="B2675" s="17" t="s">
        <v>516</v>
      </c>
      <c r="C2675" s="18"/>
      <c r="D2675" s="19">
        <v>1</v>
      </c>
      <c r="E2675" s="58"/>
      <c r="F2675" s="20"/>
      <c r="G2675" s="18"/>
      <c r="H2675" s="25"/>
      <c r="I2675" s="15">
        <v>2675</v>
      </c>
      <c r="J2675" s="15"/>
      <c r="K2675" s="16"/>
      <c r="L2675" s="59" t="s">
        <v>573</v>
      </c>
      <c r="M2675">
        <v>1</v>
      </c>
    </row>
    <row r="2676" spans="1:13">
      <c r="A2676" s="17" t="s">
        <v>314</v>
      </c>
      <c r="B2676" s="17" t="s">
        <v>369</v>
      </c>
      <c r="C2676" s="18"/>
      <c r="D2676" s="19">
        <v>1</v>
      </c>
      <c r="E2676" s="58"/>
      <c r="F2676" s="20"/>
      <c r="G2676" s="18"/>
      <c r="H2676" s="25"/>
      <c r="I2676" s="15">
        <v>2676</v>
      </c>
      <c r="J2676" s="15"/>
      <c r="K2676" s="16"/>
      <c r="L2676" s="59" t="s">
        <v>573</v>
      </c>
      <c r="M2676">
        <v>1</v>
      </c>
    </row>
    <row r="2677" spans="1:13">
      <c r="A2677" s="17" t="s">
        <v>333</v>
      </c>
      <c r="B2677" s="17" t="s">
        <v>369</v>
      </c>
      <c r="C2677" s="18"/>
      <c r="D2677" s="19">
        <v>1</v>
      </c>
      <c r="E2677" s="58"/>
      <c r="F2677" s="20"/>
      <c r="G2677" s="18"/>
      <c r="H2677" s="25"/>
      <c r="I2677" s="15">
        <v>2677</v>
      </c>
      <c r="J2677" s="15"/>
      <c r="K2677" s="16"/>
      <c r="L2677" s="59" t="s">
        <v>573</v>
      </c>
      <c r="M2677">
        <v>1</v>
      </c>
    </row>
    <row r="2678" spans="1:13">
      <c r="A2678" s="17" t="s">
        <v>351</v>
      </c>
      <c r="B2678" s="17" t="s">
        <v>369</v>
      </c>
      <c r="C2678" s="18"/>
      <c r="D2678" s="19">
        <v>1</v>
      </c>
      <c r="E2678" s="58"/>
      <c r="F2678" s="20"/>
      <c r="G2678" s="18"/>
      <c r="H2678" s="25"/>
      <c r="I2678" s="15">
        <v>2678</v>
      </c>
      <c r="J2678" s="15"/>
      <c r="K2678" s="16"/>
      <c r="L2678" s="59" t="s">
        <v>573</v>
      </c>
      <c r="M2678">
        <v>1</v>
      </c>
    </row>
    <row r="2679" spans="1:13">
      <c r="A2679" s="17" t="s">
        <v>213</v>
      </c>
      <c r="B2679" s="17" t="s">
        <v>369</v>
      </c>
      <c r="C2679" s="18"/>
      <c r="D2679" s="19">
        <v>1</v>
      </c>
      <c r="E2679" s="58"/>
      <c r="F2679" s="20"/>
      <c r="G2679" s="18"/>
      <c r="H2679" s="25"/>
      <c r="I2679" s="15">
        <v>2679</v>
      </c>
      <c r="J2679" s="15"/>
      <c r="K2679" s="16"/>
      <c r="L2679" s="59" t="s">
        <v>573</v>
      </c>
      <c r="M2679">
        <v>1</v>
      </c>
    </row>
    <row r="2680" spans="1:13">
      <c r="A2680" s="17" t="s">
        <v>332</v>
      </c>
      <c r="B2680" s="17" t="s">
        <v>369</v>
      </c>
      <c r="C2680" s="18"/>
      <c r="D2680" s="19">
        <v>1</v>
      </c>
      <c r="E2680" s="58"/>
      <c r="F2680" s="20"/>
      <c r="G2680" s="18"/>
      <c r="H2680" s="25"/>
      <c r="I2680" s="15">
        <v>2680</v>
      </c>
      <c r="J2680" s="15"/>
      <c r="K2680" s="16"/>
      <c r="L2680" s="59" t="s">
        <v>573</v>
      </c>
      <c r="M2680">
        <v>1</v>
      </c>
    </row>
    <row r="2681" spans="1:13">
      <c r="A2681" s="17" t="s">
        <v>369</v>
      </c>
      <c r="B2681" s="17" t="s">
        <v>513</v>
      </c>
      <c r="C2681" s="18"/>
      <c r="D2681" s="19">
        <v>1</v>
      </c>
      <c r="E2681" s="58"/>
      <c r="F2681" s="20"/>
      <c r="G2681" s="18"/>
      <c r="H2681" s="25"/>
      <c r="I2681" s="15">
        <v>2681</v>
      </c>
      <c r="J2681" s="15"/>
      <c r="K2681" s="16"/>
      <c r="L2681" s="59" t="s">
        <v>573</v>
      </c>
      <c r="M2681">
        <v>1</v>
      </c>
    </row>
    <row r="2682" spans="1:13">
      <c r="A2682" s="17" t="s">
        <v>369</v>
      </c>
      <c r="B2682" s="17" t="s">
        <v>332</v>
      </c>
      <c r="C2682" s="18"/>
      <c r="D2682" s="19">
        <v>1</v>
      </c>
      <c r="E2682" s="58"/>
      <c r="F2682" s="20"/>
      <c r="G2682" s="18"/>
      <c r="H2682" s="25"/>
      <c r="I2682" s="15">
        <v>2682</v>
      </c>
      <c r="J2682" s="15"/>
      <c r="K2682" s="16"/>
      <c r="L2682" s="59" t="s">
        <v>573</v>
      </c>
      <c r="M2682">
        <v>1</v>
      </c>
    </row>
    <row r="2683" spans="1:13">
      <c r="A2683" s="17" t="s">
        <v>369</v>
      </c>
      <c r="B2683" s="17" t="s">
        <v>314</v>
      </c>
      <c r="C2683" s="18"/>
      <c r="D2683" s="19">
        <v>1</v>
      </c>
      <c r="E2683" s="58"/>
      <c r="F2683" s="20"/>
      <c r="G2683" s="18"/>
      <c r="H2683" s="25"/>
      <c r="I2683" s="15">
        <v>2683</v>
      </c>
      <c r="J2683" s="15"/>
      <c r="K2683" s="16"/>
      <c r="L2683" s="59" t="s">
        <v>573</v>
      </c>
      <c r="M2683">
        <v>1</v>
      </c>
    </row>
    <row r="2684" spans="1:13">
      <c r="A2684" s="17" t="s">
        <v>369</v>
      </c>
      <c r="B2684" s="17" t="s">
        <v>550</v>
      </c>
      <c r="C2684" s="18"/>
      <c r="D2684" s="19">
        <v>1</v>
      </c>
      <c r="E2684" s="58"/>
      <c r="F2684" s="20"/>
      <c r="G2684" s="18"/>
      <c r="H2684" s="25"/>
      <c r="I2684" s="15">
        <v>2684</v>
      </c>
      <c r="J2684" s="15"/>
      <c r="K2684" s="16"/>
      <c r="L2684" s="59" t="s">
        <v>573</v>
      </c>
      <c r="M2684">
        <v>1</v>
      </c>
    </row>
    <row r="2685" spans="1:13">
      <c r="A2685" s="17" t="s">
        <v>369</v>
      </c>
      <c r="B2685" s="17" t="s">
        <v>468</v>
      </c>
      <c r="C2685" s="18"/>
      <c r="D2685" s="19">
        <v>1</v>
      </c>
      <c r="E2685" s="58"/>
      <c r="F2685" s="20"/>
      <c r="G2685" s="18"/>
      <c r="H2685" s="25"/>
      <c r="I2685" s="15">
        <v>2685</v>
      </c>
      <c r="J2685" s="15"/>
      <c r="K2685" s="16"/>
      <c r="L2685" s="59" t="s">
        <v>573</v>
      </c>
      <c r="M2685">
        <v>1</v>
      </c>
    </row>
    <row r="2686" spans="1:13">
      <c r="A2686" s="17" t="s">
        <v>369</v>
      </c>
      <c r="B2686" s="17" t="s">
        <v>486</v>
      </c>
      <c r="C2686" s="18"/>
      <c r="D2686" s="19">
        <v>1</v>
      </c>
      <c r="E2686" s="58"/>
      <c r="F2686" s="20"/>
      <c r="G2686" s="18"/>
      <c r="H2686" s="25"/>
      <c r="I2686" s="15">
        <v>2686</v>
      </c>
      <c r="J2686" s="15"/>
      <c r="K2686" s="16"/>
      <c r="L2686" s="59" t="s">
        <v>573</v>
      </c>
      <c r="M2686">
        <v>1</v>
      </c>
    </row>
    <row r="2687" spans="1:13">
      <c r="A2687" s="17" t="s">
        <v>369</v>
      </c>
      <c r="B2687" s="17" t="s">
        <v>497</v>
      </c>
      <c r="C2687" s="18"/>
      <c r="D2687" s="19">
        <v>1</v>
      </c>
      <c r="E2687" s="58"/>
      <c r="F2687" s="20"/>
      <c r="G2687" s="18"/>
      <c r="H2687" s="25"/>
      <c r="I2687" s="15">
        <v>2687</v>
      </c>
      <c r="J2687" s="15"/>
      <c r="K2687" s="16"/>
      <c r="L2687" s="59" t="s">
        <v>573</v>
      </c>
      <c r="M2687">
        <v>1</v>
      </c>
    </row>
    <row r="2688" spans="1:13">
      <c r="A2688" s="17" t="s">
        <v>369</v>
      </c>
      <c r="B2688" s="17" t="s">
        <v>351</v>
      </c>
      <c r="C2688" s="18"/>
      <c r="D2688" s="19">
        <v>1</v>
      </c>
      <c r="E2688" s="58"/>
      <c r="F2688" s="20"/>
      <c r="G2688" s="18"/>
      <c r="H2688" s="25"/>
      <c r="I2688" s="15">
        <v>2688</v>
      </c>
      <c r="J2688" s="15"/>
      <c r="K2688" s="16"/>
      <c r="L2688" s="59" t="s">
        <v>573</v>
      </c>
      <c r="M2688">
        <v>1</v>
      </c>
    </row>
    <row r="2689" spans="1:13">
      <c r="A2689" s="17" t="s">
        <v>369</v>
      </c>
      <c r="B2689" s="17" t="s">
        <v>531</v>
      </c>
      <c r="C2689" s="18"/>
      <c r="D2689" s="19">
        <v>1</v>
      </c>
      <c r="E2689" s="58"/>
      <c r="F2689" s="20"/>
      <c r="G2689" s="18"/>
      <c r="H2689" s="25"/>
      <c r="I2689" s="15">
        <v>2689</v>
      </c>
      <c r="J2689" s="15"/>
      <c r="K2689" s="16"/>
      <c r="L2689" s="59" t="s">
        <v>573</v>
      </c>
      <c r="M2689">
        <v>1</v>
      </c>
    </row>
    <row r="2690" spans="1:13">
      <c r="A2690" s="17" t="s">
        <v>369</v>
      </c>
      <c r="B2690" s="17" t="s">
        <v>373</v>
      </c>
      <c r="C2690" s="18"/>
      <c r="D2690" s="19">
        <v>1</v>
      </c>
      <c r="E2690" s="58"/>
      <c r="F2690" s="20"/>
      <c r="G2690" s="18"/>
      <c r="H2690" s="25"/>
      <c r="I2690" s="15">
        <v>2690</v>
      </c>
      <c r="J2690" s="15"/>
      <c r="K2690" s="16"/>
      <c r="L2690" s="59" t="s">
        <v>573</v>
      </c>
      <c r="M2690">
        <v>1</v>
      </c>
    </row>
    <row r="2691" spans="1:13">
      <c r="A2691" s="17" t="s">
        <v>369</v>
      </c>
      <c r="B2691" s="17" t="s">
        <v>549</v>
      </c>
      <c r="C2691" s="18"/>
      <c r="D2691" s="19">
        <v>1</v>
      </c>
      <c r="E2691" s="58"/>
      <c r="F2691" s="20"/>
      <c r="G2691" s="18"/>
      <c r="H2691" s="25"/>
      <c r="I2691" s="15">
        <v>2691</v>
      </c>
      <c r="J2691" s="15"/>
      <c r="K2691" s="16"/>
      <c r="L2691" s="59" t="s">
        <v>573</v>
      </c>
      <c r="M2691">
        <v>1</v>
      </c>
    </row>
    <row r="2692" spans="1:13">
      <c r="A2692" s="17" t="s">
        <v>369</v>
      </c>
      <c r="B2692" s="17" t="s">
        <v>213</v>
      </c>
      <c r="C2692" s="18"/>
      <c r="D2692" s="19">
        <v>1</v>
      </c>
      <c r="E2692" s="58"/>
      <c r="F2692" s="20"/>
      <c r="G2692" s="18"/>
      <c r="H2692" s="25"/>
      <c r="I2692" s="15">
        <v>2692</v>
      </c>
      <c r="J2692" s="15"/>
      <c r="K2692" s="16"/>
      <c r="L2692" s="59" t="s">
        <v>573</v>
      </c>
      <c r="M2692">
        <v>1</v>
      </c>
    </row>
    <row r="2693" spans="1:13">
      <c r="A2693" s="17" t="s">
        <v>468</v>
      </c>
      <c r="B2693" s="17" t="s">
        <v>369</v>
      </c>
      <c r="C2693" s="18"/>
      <c r="D2693" s="19">
        <v>1</v>
      </c>
      <c r="E2693" s="58"/>
      <c r="F2693" s="20"/>
      <c r="G2693" s="18"/>
      <c r="H2693" s="25"/>
      <c r="I2693" s="15">
        <v>2693</v>
      </c>
      <c r="J2693" s="15"/>
      <c r="K2693" s="16"/>
      <c r="L2693" s="59" t="s">
        <v>573</v>
      </c>
      <c r="M2693">
        <v>1</v>
      </c>
    </row>
    <row r="2694" spans="1:13">
      <c r="A2694" s="17" t="s">
        <v>550</v>
      </c>
      <c r="B2694" s="17" t="s">
        <v>369</v>
      </c>
      <c r="C2694" s="18"/>
      <c r="D2694" s="19">
        <v>1</v>
      </c>
      <c r="E2694" s="58"/>
      <c r="F2694" s="20"/>
      <c r="G2694" s="18"/>
      <c r="H2694" s="25"/>
      <c r="I2694" s="15">
        <v>2694</v>
      </c>
      <c r="J2694" s="15"/>
      <c r="K2694" s="16"/>
      <c r="L2694" s="59" t="s">
        <v>573</v>
      </c>
      <c r="M2694">
        <v>1</v>
      </c>
    </row>
    <row r="2695" spans="1:13">
      <c r="A2695" s="17" t="s">
        <v>326</v>
      </c>
      <c r="B2695" s="17" t="s">
        <v>213</v>
      </c>
      <c r="C2695" s="18"/>
      <c r="D2695" s="19">
        <v>1</v>
      </c>
      <c r="E2695" s="58"/>
      <c r="F2695" s="20"/>
      <c r="G2695" s="18"/>
      <c r="H2695" s="25"/>
      <c r="I2695" s="15">
        <v>2695</v>
      </c>
      <c r="J2695" s="15"/>
      <c r="K2695" s="16"/>
      <c r="L2695" s="59" t="s">
        <v>573</v>
      </c>
      <c r="M2695">
        <v>1</v>
      </c>
    </row>
    <row r="2696" spans="1:13">
      <c r="A2696" s="17" t="s">
        <v>213</v>
      </c>
      <c r="B2696" s="17" t="s">
        <v>373</v>
      </c>
      <c r="C2696" s="18"/>
      <c r="D2696" s="19">
        <v>1</v>
      </c>
      <c r="E2696" s="58"/>
      <c r="F2696" s="20"/>
      <c r="G2696" s="18"/>
      <c r="H2696" s="25"/>
      <c r="I2696" s="15">
        <v>2696</v>
      </c>
      <c r="J2696" s="15"/>
      <c r="K2696" s="16"/>
      <c r="L2696" s="59" t="s">
        <v>573</v>
      </c>
      <c r="M2696">
        <v>1</v>
      </c>
    </row>
    <row r="2697" spans="1:13">
      <c r="A2697" s="17" t="s">
        <v>213</v>
      </c>
      <c r="B2697" s="17" t="s">
        <v>351</v>
      </c>
      <c r="C2697" s="18"/>
      <c r="D2697" s="19">
        <v>1</v>
      </c>
      <c r="E2697" s="58"/>
      <c r="F2697" s="20"/>
      <c r="G2697" s="18"/>
      <c r="H2697" s="25"/>
      <c r="I2697" s="15">
        <v>2697</v>
      </c>
      <c r="J2697" s="15"/>
      <c r="K2697" s="16"/>
      <c r="L2697" s="59" t="s">
        <v>573</v>
      </c>
      <c r="M2697">
        <v>1</v>
      </c>
    </row>
    <row r="2698" spans="1:13">
      <c r="A2698" s="17" t="s">
        <v>213</v>
      </c>
      <c r="B2698" s="17" t="s">
        <v>486</v>
      </c>
      <c r="C2698" s="18"/>
      <c r="D2698" s="19">
        <v>1</v>
      </c>
      <c r="E2698" s="58"/>
      <c r="F2698" s="20"/>
      <c r="G2698" s="18"/>
      <c r="H2698" s="25"/>
      <c r="I2698" s="15">
        <v>2698</v>
      </c>
      <c r="J2698" s="15"/>
      <c r="K2698" s="16"/>
      <c r="L2698" s="59" t="s">
        <v>573</v>
      </c>
      <c r="M2698">
        <v>1</v>
      </c>
    </row>
    <row r="2699" spans="1:13">
      <c r="A2699" s="17" t="s">
        <v>213</v>
      </c>
      <c r="B2699" s="17" t="s">
        <v>468</v>
      </c>
      <c r="C2699" s="18"/>
      <c r="D2699" s="19">
        <v>1</v>
      </c>
      <c r="E2699" s="58"/>
      <c r="F2699" s="20"/>
      <c r="G2699" s="18"/>
      <c r="H2699" s="25"/>
      <c r="I2699" s="15">
        <v>2699</v>
      </c>
      <c r="J2699" s="15"/>
      <c r="K2699" s="16"/>
      <c r="L2699" s="59" t="s">
        <v>573</v>
      </c>
      <c r="M2699">
        <v>1</v>
      </c>
    </row>
    <row r="2700" spans="1:13">
      <c r="A2700" s="17" t="s">
        <v>550</v>
      </c>
      <c r="B2700" s="17" t="s">
        <v>213</v>
      </c>
      <c r="C2700" s="18"/>
      <c r="D2700" s="19">
        <v>1</v>
      </c>
      <c r="E2700" s="58"/>
      <c r="F2700" s="20"/>
      <c r="G2700" s="18"/>
      <c r="H2700" s="25"/>
      <c r="I2700" s="15">
        <v>2700</v>
      </c>
      <c r="J2700" s="15"/>
      <c r="K2700" s="16"/>
      <c r="L2700" s="59" t="s">
        <v>573</v>
      </c>
      <c r="M2700">
        <v>1</v>
      </c>
    </row>
    <row r="2701" spans="1:13">
      <c r="A2701" s="17" t="s">
        <v>486</v>
      </c>
      <c r="B2701" s="17" t="s">
        <v>540</v>
      </c>
      <c r="C2701" s="18"/>
      <c r="D2701" s="19">
        <v>1</v>
      </c>
      <c r="E2701" s="58"/>
      <c r="F2701" s="20"/>
      <c r="G2701" s="18"/>
      <c r="H2701" s="25"/>
      <c r="I2701" s="15">
        <v>2701</v>
      </c>
      <c r="J2701" s="15"/>
      <c r="K2701" s="16"/>
      <c r="L2701" s="59" t="s">
        <v>573</v>
      </c>
      <c r="M2701">
        <v>1</v>
      </c>
    </row>
    <row r="2702" spans="1:13">
      <c r="A2702" s="17" t="s">
        <v>333</v>
      </c>
      <c r="B2702" s="17" t="s">
        <v>540</v>
      </c>
      <c r="C2702" s="18"/>
      <c r="D2702" s="19">
        <v>1</v>
      </c>
      <c r="E2702" s="58"/>
      <c r="F2702" s="20"/>
      <c r="G2702" s="18"/>
      <c r="H2702" s="25"/>
      <c r="I2702" s="15">
        <v>2702</v>
      </c>
      <c r="J2702" s="15"/>
      <c r="K2702" s="16"/>
      <c r="L2702" s="59" t="s">
        <v>573</v>
      </c>
      <c r="M2702">
        <v>1</v>
      </c>
    </row>
    <row r="2703" spans="1:13">
      <c r="A2703" s="17" t="s">
        <v>351</v>
      </c>
      <c r="B2703" s="17" t="s">
        <v>540</v>
      </c>
      <c r="C2703" s="18"/>
      <c r="D2703" s="19">
        <v>1</v>
      </c>
      <c r="E2703" s="58"/>
      <c r="F2703" s="20"/>
      <c r="G2703" s="18"/>
      <c r="H2703" s="25"/>
      <c r="I2703" s="15">
        <v>2703</v>
      </c>
      <c r="J2703" s="15"/>
      <c r="K2703" s="16"/>
      <c r="L2703" s="59" t="s">
        <v>573</v>
      </c>
      <c r="M2703">
        <v>1</v>
      </c>
    </row>
    <row r="2704" spans="1:13">
      <c r="A2704" s="17" t="s">
        <v>532</v>
      </c>
      <c r="B2704" s="17" t="s">
        <v>540</v>
      </c>
      <c r="C2704" s="18"/>
      <c r="D2704" s="19">
        <v>1</v>
      </c>
      <c r="E2704" s="58"/>
      <c r="F2704" s="20"/>
      <c r="G2704" s="18"/>
      <c r="H2704" s="25"/>
      <c r="I2704" s="15">
        <v>2704</v>
      </c>
      <c r="J2704" s="15"/>
      <c r="K2704" s="16"/>
      <c r="L2704" s="59" t="s">
        <v>573</v>
      </c>
      <c r="M2704">
        <v>1</v>
      </c>
    </row>
    <row r="2705" spans="1:13">
      <c r="A2705" s="17" t="s">
        <v>373</v>
      </c>
      <c r="B2705" s="17" t="s">
        <v>540</v>
      </c>
      <c r="C2705" s="18"/>
      <c r="D2705" s="19">
        <v>1</v>
      </c>
      <c r="E2705" s="58"/>
      <c r="F2705" s="20"/>
      <c r="G2705" s="18"/>
      <c r="H2705" s="25"/>
      <c r="I2705" s="15">
        <v>2705</v>
      </c>
      <c r="J2705" s="15"/>
      <c r="K2705" s="16"/>
      <c r="L2705" s="59" t="s">
        <v>573</v>
      </c>
      <c r="M2705">
        <v>1</v>
      </c>
    </row>
    <row r="2706" spans="1:13">
      <c r="A2706" s="17" t="s">
        <v>381</v>
      </c>
      <c r="B2706" s="17" t="s">
        <v>540</v>
      </c>
      <c r="C2706" s="18"/>
      <c r="D2706" s="19">
        <v>1</v>
      </c>
      <c r="E2706" s="58"/>
      <c r="F2706" s="20"/>
      <c r="G2706" s="18"/>
      <c r="H2706" s="25"/>
      <c r="I2706" s="15">
        <v>2706</v>
      </c>
      <c r="J2706" s="15"/>
      <c r="K2706" s="16"/>
      <c r="L2706" s="59" t="s">
        <v>573</v>
      </c>
      <c r="M2706">
        <v>1</v>
      </c>
    </row>
    <row r="2707" spans="1:13">
      <c r="A2707" s="17" t="s">
        <v>540</v>
      </c>
      <c r="B2707" s="17" t="s">
        <v>351</v>
      </c>
      <c r="C2707" s="18"/>
      <c r="D2707" s="19">
        <v>1</v>
      </c>
      <c r="E2707" s="58"/>
      <c r="F2707" s="20"/>
      <c r="G2707" s="18"/>
      <c r="H2707" s="25"/>
      <c r="I2707" s="15">
        <v>2707</v>
      </c>
      <c r="J2707" s="15"/>
      <c r="K2707" s="16"/>
      <c r="L2707" s="59" t="s">
        <v>573</v>
      </c>
      <c r="M2707">
        <v>1</v>
      </c>
    </row>
    <row r="2708" spans="1:13">
      <c r="A2708" s="17" t="s">
        <v>540</v>
      </c>
      <c r="B2708" s="17" t="s">
        <v>486</v>
      </c>
      <c r="C2708" s="18"/>
      <c r="D2708" s="19">
        <v>1</v>
      </c>
      <c r="E2708" s="58"/>
      <c r="F2708" s="20"/>
      <c r="G2708" s="18"/>
      <c r="H2708" s="25"/>
      <c r="I2708" s="15">
        <v>2708</v>
      </c>
      <c r="J2708" s="15"/>
      <c r="K2708" s="16"/>
      <c r="L2708" s="59" t="s">
        <v>573</v>
      </c>
      <c r="M2708">
        <v>1</v>
      </c>
    </row>
    <row r="2709" spans="1:13">
      <c r="A2709" s="17" t="s">
        <v>550</v>
      </c>
      <c r="B2709" s="17" t="s">
        <v>540</v>
      </c>
      <c r="C2709" s="18"/>
      <c r="D2709" s="19">
        <v>1</v>
      </c>
      <c r="E2709" s="58"/>
      <c r="F2709" s="20"/>
      <c r="G2709" s="18"/>
      <c r="H2709" s="25"/>
      <c r="I2709" s="15">
        <v>2709</v>
      </c>
      <c r="J2709" s="15"/>
      <c r="K2709" s="16"/>
      <c r="L2709" s="59" t="s">
        <v>573</v>
      </c>
      <c r="M2709">
        <v>1</v>
      </c>
    </row>
    <row r="2710" spans="1:13">
      <c r="A2710" s="17" t="s">
        <v>381</v>
      </c>
      <c r="B2710" s="17" t="s">
        <v>550</v>
      </c>
      <c r="C2710" s="18"/>
      <c r="D2710" s="19">
        <v>1</v>
      </c>
      <c r="E2710" s="58"/>
      <c r="F2710" s="20"/>
      <c r="G2710" s="18"/>
      <c r="H2710" s="25"/>
      <c r="I2710" s="15">
        <v>2710</v>
      </c>
      <c r="J2710" s="15"/>
      <c r="K2710" s="16"/>
      <c r="L2710" s="59" t="s">
        <v>573</v>
      </c>
      <c r="M2710">
        <v>1</v>
      </c>
    </row>
    <row r="2711" spans="1:13">
      <c r="A2711" s="17" t="s">
        <v>381</v>
      </c>
      <c r="B2711" s="17" t="s">
        <v>351</v>
      </c>
      <c r="C2711" s="18"/>
      <c r="D2711" s="19">
        <v>1</v>
      </c>
      <c r="E2711" s="58"/>
      <c r="F2711" s="20"/>
      <c r="G2711" s="18"/>
      <c r="H2711" s="25"/>
      <c r="I2711" s="15">
        <v>2711</v>
      </c>
      <c r="J2711" s="15"/>
      <c r="K2711" s="16"/>
      <c r="L2711" s="59" t="s">
        <v>573</v>
      </c>
      <c r="M2711">
        <v>1</v>
      </c>
    </row>
    <row r="2712" spans="1:13">
      <c r="A2712" s="17" t="s">
        <v>381</v>
      </c>
      <c r="B2712" s="17" t="s">
        <v>314</v>
      </c>
      <c r="C2712" s="18"/>
      <c r="D2712" s="19">
        <v>1</v>
      </c>
      <c r="E2712" s="58"/>
      <c r="F2712" s="20"/>
      <c r="G2712" s="18"/>
      <c r="H2712" s="25"/>
      <c r="I2712" s="15">
        <v>2712</v>
      </c>
      <c r="J2712" s="15"/>
      <c r="K2712" s="16"/>
      <c r="L2712" s="59" t="s">
        <v>573</v>
      </c>
      <c r="M2712">
        <v>1</v>
      </c>
    </row>
    <row r="2713" spans="1:13">
      <c r="A2713" s="17" t="s">
        <v>381</v>
      </c>
      <c r="B2713" s="17" t="s">
        <v>468</v>
      </c>
      <c r="C2713" s="18"/>
      <c r="D2713" s="19">
        <v>1</v>
      </c>
      <c r="E2713" s="58"/>
      <c r="F2713" s="20"/>
      <c r="G2713" s="18"/>
      <c r="H2713" s="25"/>
      <c r="I2713" s="15">
        <v>2713</v>
      </c>
      <c r="J2713" s="15"/>
      <c r="K2713" s="16"/>
      <c r="L2713" s="59" t="s">
        <v>573</v>
      </c>
      <c r="M2713">
        <v>1</v>
      </c>
    </row>
    <row r="2714" spans="1:13">
      <c r="A2714" s="17" t="s">
        <v>381</v>
      </c>
      <c r="B2714" s="17" t="s">
        <v>560</v>
      </c>
      <c r="C2714" s="18"/>
      <c r="D2714" s="19">
        <v>1</v>
      </c>
      <c r="E2714" s="58"/>
      <c r="F2714" s="20"/>
      <c r="G2714" s="18"/>
      <c r="H2714" s="25"/>
      <c r="I2714" s="15">
        <v>2714</v>
      </c>
      <c r="J2714" s="15"/>
      <c r="K2714" s="16"/>
      <c r="L2714" s="59" t="s">
        <v>573</v>
      </c>
      <c r="M2714">
        <v>1</v>
      </c>
    </row>
    <row r="2715" spans="1:13">
      <c r="A2715" s="17" t="s">
        <v>550</v>
      </c>
      <c r="B2715" s="17" t="s">
        <v>381</v>
      </c>
      <c r="C2715" s="18"/>
      <c r="D2715" s="19">
        <v>1</v>
      </c>
      <c r="E2715" s="58"/>
      <c r="F2715" s="20"/>
      <c r="G2715" s="18"/>
      <c r="H2715" s="25"/>
      <c r="I2715" s="15">
        <v>2715</v>
      </c>
      <c r="J2715" s="15"/>
      <c r="K2715" s="16"/>
      <c r="L2715" s="59" t="s">
        <v>573</v>
      </c>
      <c r="M2715">
        <v>1</v>
      </c>
    </row>
    <row r="2716" spans="1:13">
      <c r="A2716" s="17" t="s">
        <v>438</v>
      </c>
      <c r="B2716" s="17" t="s">
        <v>513</v>
      </c>
      <c r="C2716" s="18"/>
      <c r="D2716" s="19">
        <v>1</v>
      </c>
      <c r="E2716" s="58"/>
      <c r="F2716" s="20"/>
      <c r="G2716" s="18"/>
      <c r="H2716" s="25"/>
      <c r="I2716" s="15">
        <v>2716</v>
      </c>
      <c r="J2716" s="15"/>
      <c r="K2716" s="16"/>
      <c r="L2716" s="59" t="s">
        <v>573</v>
      </c>
      <c r="M2716">
        <v>1</v>
      </c>
    </row>
    <row r="2717" spans="1:13">
      <c r="A2717" s="17" t="s">
        <v>513</v>
      </c>
      <c r="B2717" s="17" t="s">
        <v>438</v>
      </c>
      <c r="C2717" s="18"/>
      <c r="D2717" s="19">
        <v>1</v>
      </c>
      <c r="E2717" s="58"/>
      <c r="F2717" s="20"/>
      <c r="G2717" s="18"/>
      <c r="H2717" s="25"/>
      <c r="I2717" s="15">
        <v>2717</v>
      </c>
      <c r="J2717" s="15"/>
      <c r="K2717" s="16"/>
      <c r="L2717" s="59" t="s">
        <v>573</v>
      </c>
      <c r="M2717">
        <v>1</v>
      </c>
    </row>
    <row r="2718" spans="1:13">
      <c r="A2718" s="17" t="s">
        <v>550</v>
      </c>
      <c r="B2718" s="17" t="s">
        <v>438</v>
      </c>
      <c r="C2718" s="18"/>
      <c r="D2718" s="19">
        <v>1</v>
      </c>
      <c r="E2718" s="58"/>
      <c r="F2718" s="20"/>
      <c r="G2718" s="18"/>
      <c r="H2718" s="25"/>
      <c r="I2718" s="15">
        <v>2718</v>
      </c>
      <c r="J2718" s="15"/>
      <c r="K2718" s="16"/>
      <c r="L2718" s="59" t="s">
        <v>573</v>
      </c>
      <c r="M2718">
        <v>1</v>
      </c>
    </row>
    <row r="2719" spans="1:13">
      <c r="A2719" s="17" t="s">
        <v>333</v>
      </c>
      <c r="B2719" s="17" t="s">
        <v>314</v>
      </c>
      <c r="C2719" s="18"/>
      <c r="D2719" s="19">
        <v>5.5</v>
      </c>
      <c r="E2719" s="58"/>
      <c r="F2719" s="20"/>
      <c r="G2719" s="18"/>
      <c r="H2719" s="25"/>
      <c r="I2719" s="15">
        <v>2719</v>
      </c>
      <c r="J2719" s="15"/>
      <c r="K2719" s="16"/>
      <c r="L2719" s="59" t="s">
        <v>572</v>
      </c>
      <c r="M2719">
        <v>2</v>
      </c>
    </row>
    <row r="2720" spans="1:13">
      <c r="A2720" s="17" t="s">
        <v>333</v>
      </c>
      <c r="B2720" s="17" t="s">
        <v>332</v>
      </c>
      <c r="C2720" s="18"/>
      <c r="D2720" s="19">
        <v>1</v>
      </c>
      <c r="E2720" s="58"/>
      <c r="F2720" s="20"/>
      <c r="G2720" s="18"/>
      <c r="H2720" s="25"/>
      <c r="I2720" s="15">
        <v>2720</v>
      </c>
      <c r="J2720" s="15"/>
      <c r="K2720" s="16"/>
      <c r="L2720" s="59" t="s">
        <v>573</v>
      </c>
      <c r="M2720">
        <v>1</v>
      </c>
    </row>
    <row r="2721" spans="1:13">
      <c r="A2721" s="17" t="s">
        <v>333</v>
      </c>
      <c r="B2721" s="17" t="s">
        <v>513</v>
      </c>
      <c r="C2721" s="18"/>
      <c r="D2721" s="19">
        <v>1</v>
      </c>
      <c r="E2721" s="58"/>
      <c r="F2721" s="20"/>
      <c r="G2721" s="18"/>
      <c r="H2721" s="25"/>
      <c r="I2721" s="15">
        <v>2721</v>
      </c>
      <c r="J2721" s="15"/>
      <c r="K2721" s="16"/>
      <c r="L2721" s="59" t="s">
        <v>573</v>
      </c>
      <c r="M2721">
        <v>1</v>
      </c>
    </row>
    <row r="2722" spans="1:13">
      <c r="A2722" s="17" t="s">
        <v>333</v>
      </c>
      <c r="B2722" s="17" t="s">
        <v>550</v>
      </c>
      <c r="C2722" s="18"/>
      <c r="D2722" s="19">
        <v>1</v>
      </c>
      <c r="E2722" s="58"/>
      <c r="F2722" s="20"/>
      <c r="G2722" s="18"/>
      <c r="H2722" s="25"/>
      <c r="I2722" s="15">
        <v>2722</v>
      </c>
      <c r="J2722" s="15"/>
      <c r="K2722" s="16"/>
      <c r="L2722" s="59" t="s">
        <v>573</v>
      </c>
      <c r="M2722">
        <v>1</v>
      </c>
    </row>
    <row r="2723" spans="1:13">
      <c r="A2723" s="17" t="s">
        <v>333</v>
      </c>
      <c r="B2723" s="17" t="s">
        <v>373</v>
      </c>
      <c r="C2723" s="18"/>
      <c r="D2723" s="19">
        <v>1</v>
      </c>
      <c r="E2723" s="58"/>
      <c r="F2723" s="20"/>
      <c r="G2723" s="18"/>
      <c r="H2723" s="25"/>
      <c r="I2723" s="15">
        <v>2723</v>
      </c>
      <c r="J2723" s="15"/>
      <c r="K2723" s="16"/>
      <c r="L2723" s="59" t="s">
        <v>573</v>
      </c>
      <c r="M2723">
        <v>1</v>
      </c>
    </row>
    <row r="2724" spans="1:13">
      <c r="A2724" s="17" t="s">
        <v>333</v>
      </c>
      <c r="B2724" s="17" t="s">
        <v>486</v>
      </c>
      <c r="C2724" s="18"/>
      <c r="D2724" s="19">
        <v>1</v>
      </c>
      <c r="E2724" s="58"/>
      <c r="F2724" s="20"/>
      <c r="G2724" s="18"/>
      <c r="H2724" s="25"/>
      <c r="I2724" s="15">
        <v>2724</v>
      </c>
      <c r="J2724" s="15"/>
      <c r="K2724" s="16"/>
      <c r="L2724" s="59" t="s">
        <v>573</v>
      </c>
      <c r="M2724">
        <v>1</v>
      </c>
    </row>
    <row r="2725" spans="1:13">
      <c r="A2725" s="17" t="s">
        <v>333</v>
      </c>
      <c r="B2725" s="17" t="s">
        <v>468</v>
      </c>
      <c r="C2725" s="18"/>
      <c r="D2725" s="19">
        <v>1</v>
      </c>
      <c r="E2725" s="58"/>
      <c r="F2725" s="20"/>
      <c r="G2725" s="18"/>
      <c r="H2725" s="25"/>
      <c r="I2725" s="15">
        <v>2725</v>
      </c>
      <c r="J2725" s="15"/>
      <c r="K2725" s="16"/>
      <c r="L2725" s="59" t="s">
        <v>573</v>
      </c>
      <c r="M2725">
        <v>1</v>
      </c>
    </row>
    <row r="2726" spans="1:13">
      <c r="A2726" s="17" t="s">
        <v>333</v>
      </c>
      <c r="B2726" s="17" t="s">
        <v>351</v>
      </c>
      <c r="C2726" s="18"/>
      <c r="D2726" s="19">
        <v>1</v>
      </c>
      <c r="E2726" s="58"/>
      <c r="F2726" s="20"/>
      <c r="G2726" s="18"/>
      <c r="H2726" s="25"/>
      <c r="I2726" s="15">
        <v>2726</v>
      </c>
      <c r="J2726" s="15"/>
      <c r="K2726" s="16"/>
      <c r="L2726" s="59" t="s">
        <v>573</v>
      </c>
      <c r="M2726">
        <v>1</v>
      </c>
    </row>
    <row r="2727" spans="1:13">
      <c r="A2727" s="17" t="s">
        <v>333</v>
      </c>
      <c r="B2727" s="17" t="s">
        <v>543</v>
      </c>
      <c r="C2727" s="18"/>
      <c r="D2727" s="19">
        <v>1</v>
      </c>
      <c r="E2727" s="58"/>
      <c r="F2727" s="20"/>
      <c r="G2727" s="18"/>
      <c r="H2727" s="25"/>
      <c r="I2727" s="15">
        <v>2727</v>
      </c>
      <c r="J2727" s="15"/>
      <c r="K2727" s="16"/>
      <c r="L2727" s="59" t="s">
        <v>573</v>
      </c>
      <c r="M2727">
        <v>1</v>
      </c>
    </row>
    <row r="2728" spans="1:13">
      <c r="A2728" s="17" t="s">
        <v>333</v>
      </c>
      <c r="B2728" s="17" t="s">
        <v>497</v>
      </c>
      <c r="C2728" s="18"/>
      <c r="D2728" s="19">
        <v>1</v>
      </c>
      <c r="E2728" s="58"/>
      <c r="F2728" s="20"/>
      <c r="G2728" s="18"/>
      <c r="H2728" s="25"/>
      <c r="I2728" s="15">
        <v>2728</v>
      </c>
      <c r="J2728" s="15"/>
      <c r="K2728" s="16"/>
      <c r="L2728" s="59" t="s">
        <v>573</v>
      </c>
      <c r="M2728">
        <v>1</v>
      </c>
    </row>
    <row r="2729" spans="1:13">
      <c r="A2729" s="17" t="s">
        <v>351</v>
      </c>
      <c r="B2729" s="17" t="s">
        <v>333</v>
      </c>
      <c r="C2729" s="18"/>
      <c r="D2729" s="19">
        <v>1</v>
      </c>
      <c r="E2729" s="58"/>
      <c r="F2729" s="20"/>
      <c r="G2729" s="18"/>
      <c r="H2729" s="25"/>
      <c r="I2729" s="15">
        <v>2729</v>
      </c>
      <c r="J2729" s="15"/>
      <c r="K2729" s="16"/>
      <c r="L2729" s="59" t="s">
        <v>573</v>
      </c>
      <c r="M2729">
        <v>1</v>
      </c>
    </row>
    <row r="2730" spans="1:13">
      <c r="A2730" s="17" t="s">
        <v>332</v>
      </c>
      <c r="B2730" s="17" t="s">
        <v>333</v>
      </c>
      <c r="C2730" s="18"/>
      <c r="D2730" s="19">
        <v>1</v>
      </c>
      <c r="E2730" s="58"/>
      <c r="F2730" s="20"/>
      <c r="G2730" s="18"/>
      <c r="H2730" s="25"/>
      <c r="I2730" s="15">
        <v>2730</v>
      </c>
      <c r="J2730" s="15"/>
      <c r="K2730" s="16"/>
      <c r="L2730" s="59" t="s">
        <v>573</v>
      </c>
      <c r="M2730">
        <v>1</v>
      </c>
    </row>
    <row r="2731" spans="1:13">
      <c r="A2731" s="17" t="s">
        <v>373</v>
      </c>
      <c r="B2731" s="17" t="s">
        <v>333</v>
      </c>
      <c r="C2731" s="18"/>
      <c r="D2731" s="19">
        <v>1</v>
      </c>
      <c r="E2731" s="58"/>
      <c r="F2731" s="20"/>
      <c r="G2731" s="18"/>
      <c r="H2731" s="25"/>
      <c r="I2731" s="15">
        <v>2731</v>
      </c>
      <c r="J2731" s="15"/>
      <c r="K2731" s="16"/>
      <c r="L2731" s="59" t="s">
        <v>573</v>
      </c>
      <c r="M2731">
        <v>1</v>
      </c>
    </row>
    <row r="2732" spans="1:13">
      <c r="A2732" s="17" t="s">
        <v>513</v>
      </c>
      <c r="B2732" s="17" t="s">
        <v>333</v>
      </c>
      <c r="C2732" s="18"/>
      <c r="D2732" s="19">
        <v>1</v>
      </c>
      <c r="E2732" s="58"/>
      <c r="F2732" s="20"/>
      <c r="G2732" s="18"/>
      <c r="H2732" s="25"/>
      <c r="I2732" s="15">
        <v>2732</v>
      </c>
      <c r="J2732" s="15"/>
      <c r="K2732" s="16"/>
      <c r="L2732" s="59" t="s">
        <v>573</v>
      </c>
      <c r="M2732">
        <v>1</v>
      </c>
    </row>
    <row r="2733" spans="1:13">
      <c r="A2733" s="17" t="s">
        <v>550</v>
      </c>
      <c r="B2733" s="17" t="s">
        <v>333</v>
      </c>
      <c r="C2733" s="18"/>
      <c r="D2733" s="19">
        <v>1</v>
      </c>
      <c r="E2733" s="58"/>
      <c r="F2733" s="20"/>
      <c r="G2733" s="18"/>
      <c r="H2733" s="25"/>
      <c r="I2733" s="15">
        <v>2733</v>
      </c>
      <c r="J2733" s="15"/>
      <c r="K2733" s="16"/>
      <c r="L2733" s="59" t="s">
        <v>573</v>
      </c>
      <c r="M2733">
        <v>1</v>
      </c>
    </row>
    <row r="2734" spans="1:13">
      <c r="A2734" s="17" t="s">
        <v>532</v>
      </c>
      <c r="B2734" s="17" t="s">
        <v>550</v>
      </c>
      <c r="C2734" s="18"/>
      <c r="D2734" s="19">
        <v>1</v>
      </c>
      <c r="E2734" s="58"/>
      <c r="F2734" s="20"/>
      <c r="G2734" s="18"/>
      <c r="H2734" s="25"/>
      <c r="I2734" s="15">
        <v>2734</v>
      </c>
      <c r="J2734" s="15"/>
      <c r="K2734" s="16"/>
      <c r="L2734" s="59" t="s">
        <v>573</v>
      </c>
      <c r="M2734">
        <v>1</v>
      </c>
    </row>
    <row r="2735" spans="1:13">
      <c r="A2735" s="17" t="s">
        <v>550</v>
      </c>
      <c r="B2735" s="17" t="s">
        <v>532</v>
      </c>
      <c r="C2735" s="18"/>
      <c r="D2735" s="19">
        <v>1</v>
      </c>
      <c r="E2735" s="58"/>
      <c r="F2735" s="20"/>
      <c r="G2735" s="18"/>
      <c r="H2735" s="25"/>
      <c r="I2735" s="15">
        <v>2735</v>
      </c>
      <c r="J2735" s="15"/>
      <c r="K2735" s="16"/>
      <c r="L2735" s="59" t="s">
        <v>573</v>
      </c>
      <c r="M2735">
        <v>1</v>
      </c>
    </row>
    <row r="2736" spans="1:13">
      <c r="A2736" s="17" t="s">
        <v>351</v>
      </c>
      <c r="B2736" s="17" t="s">
        <v>550</v>
      </c>
      <c r="C2736" s="18"/>
      <c r="D2736" s="19">
        <v>1</v>
      </c>
      <c r="E2736" s="58"/>
      <c r="F2736" s="20"/>
      <c r="G2736" s="18"/>
      <c r="H2736" s="25"/>
      <c r="I2736" s="15">
        <v>2736</v>
      </c>
      <c r="J2736" s="15"/>
      <c r="K2736" s="16"/>
      <c r="L2736" s="59" t="s">
        <v>573</v>
      </c>
      <c r="M2736">
        <v>1</v>
      </c>
    </row>
    <row r="2737" spans="1:13">
      <c r="A2737" s="17" t="s">
        <v>332</v>
      </c>
      <c r="B2737" s="17" t="s">
        <v>550</v>
      </c>
      <c r="C2737" s="18"/>
      <c r="D2737" s="19">
        <v>1</v>
      </c>
      <c r="E2737" s="58"/>
      <c r="F2737" s="20"/>
      <c r="G2737" s="18"/>
      <c r="H2737" s="25"/>
      <c r="I2737" s="15">
        <v>2737</v>
      </c>
      <c r="J2737" s="15"/>
      <c r="K2737" s="16"/>
      <c r="L2737" s="59" t="s">
        <v>573</v>
      </c>
      <c r="M2737">
        <v>1</v>
      </c>
    </row>
    <row r="2738" spans="1:13">
      <c r="A2738" s="17" t="s">
        <v>373</v>
      </c>
      <c r="B2738" s="17" t="s">
        <v>550</v>
      </c>
      <c r="C2738" s="18"/>
      <c r="D2738" s="19">
        <v>1</v>
      </c>
      <c r="E2738" s="58"/>
      <c r="F2738" s="20"/>
      <c r="G2738" s="18"/>
      <c r="H2738" s="25"/>
      <c r="I2738" s="15">
        <v>2738</v>
      </c>
      <c r="J2738" s="15"/>
      <c r="K2738" s="16"/>
      <c r="L2738" s="59" t="s">
        <v>573</v>
      </c>
      <c r="M2738">
        <v>1</v>
      </c>
    </row>
    <row r="2739" spans="1:13">
      <c r="A2739" s="17" t="s">
        <v>497</v>
      </c>
      <c r="B2739" s="17" t="s">
        <v>550</v>
      </c>
      <c r="C2739" s="18"/>
      <c r="D2739" s="19">
        <v>1</v>
      </c>
      <c r="E2739" s="58"/>
      <c r="F2739" s="20"/>
      <c r="G2739" s="18"/>
      <c r="H2739" s="25"/>
      <c r="I2739" s="15">
        <v>2739</v>
      </c>
      <c r="J2739" s="15"/>
      <c r="K2739" s="16"/>
      <c r="L2739" s="59" t="s">
        <v>573</v>
      </c>
      <c r="M2739">
        <v>1</v>
      </c>
    </row>
    <row r="2740" spans="1:13">
      <c r="A2740" s="17" t="s">
        <v>513</v>
      </c>
      <c r="B2740" s="17" t="s">
        <v>550</v>
      </c>
      <c r="C2740" s="18"/>
      <c r="D2740" s="19">
        <v>1</v>
      </c>
      <c r="E2740" s="58"/>
      <c r="F2740" s="20"/>
      <c r="G2740" s="18"/>
      <c r="H2740" s="25"/>
      <c r="I2740" s="15">
        <v>2740</v>
      </c>
      <c r="J2740" s="15"/>
      <c r="K2740" s="16"/>
      <c r="L2740" s="59" t="s">
        <v>573</v>
      </c>
      <c r="M2740">
        <v>1</v>
      </c>
    </row>
    <row r="2741" spans="1:13">
      <c r="A2741" s="17" t="s">
        <v>543</v>
      </c>
      <c r="B2741" s="17" t="s">
        <v>550</v>
      </c>
      <c r="C2741" s="18"/>
      <c r="D2741" s="19">
        <v>1</v>
      </c>
      <c r="E2741" s="58"/>
      <c r="F2741" s="20"/>
      <c r="G2741" s="18"/>
      <c r="H2741" s="25"/>
      <c r="I2741" s="15">
        <v>2741</v>
      </c>
      <c r="J2741" s="15"/>
      <c r="K2741" s="16"/>
      <c r="L2741" s="59" t="s">
        <v>573</v>
      </c>
      <c r="M2741">
        <v>1</v>
      </c>
    </row>
    <row r="2742" spans="1:13">
      <c r="A2742" s="17" t="s">
        <v>550</v>
      </c>
      <c r="B2742" s="17" t="s">
        <v>497</v>
      </c>
      <c r="C2742" s="18"/>
      <c r="D2742" s="19">
        <v>1</v>
      </c>
      <c r="E2742" s="58"/>
      <c r="F2742" s="20"/>
      <c r="G2742" s="18"/>
      <c r="H2742" s="25"/>
      <c r="I2742" s="15">
        <v>2742</v>
      </c>
      <c r="J2742" s="15"/>
      <c r="K2742" s="16"/>
      <c r="L2742" s="59" t="s">
        <v>573</v>
      </c>
      <c r="M2742">
        <v>1</v>
      </c>
    </row>
    <row r="2743" spans="1:13">
      <c r="A2743" s="17" t="s">
        <v>550</v>
      </c>
      <c r="B2743" s="17" t="s">
        <v>363</v>
      </c>
      <c r="C2743" s="18"/>
      <c r="D2743" s="19">
        <v>1</v>
      </c>
      <c r="E2743" s="58"/>
      <c r="F2743" s="20"/>
      <c r="G2743" s="18"/>
      <c r="H2743" s="25"/>
      <c r="I2743" s="15">
        <v>2743</v>
      </c>
      <c r="J2743" s="15"/>
      <c r="K2743" s="16"/>
      <c r="L2743" s="59" t="s">
        <v>573</v>
      </c>
      <c r="M2743">
        <v>1</v>
      </c>
    </row>
    <row r="2744" spans="1:13">
      <c r="A2744" s="17" t="s">
        <v>278</v>
      </c>
      <c r="B2744" s="17" t="s">
        <v>541</v>
      </c>
      <c r="C2744" s="18"/>
      <c r="D2744" s="19">
        <v>1</v>
      </c>
      <c r="E2744" s="58"/>
      <c r="F2744" s="20"/>
      <c r="G2744" s="18"/>
      <c r="H2744" s="25"/>
      <c r="I2744" s="15">
        <v>2744</v>
      </c>
      <c r="J2744" s="15"/>
      <c r="K2744" s="16"/>
      <c r="L2744" s="59" t="s">
        <v>573</v>
      </c>
      <c r="M2744">
        <v>1</v>
      </c>
    </row>
    <row r="2745" spans="1:13">
      <c r="A2745" s="17" t="s">
        <v>542</v>
      </c>
      <c r="B2745" s="17" t="s">
        <v>541</v>
      </c>
      <c r="C2745" s="18"/>
      <c r="D2745" s="19">
        <v>1</v>
      </c>
      <c r="E2745" s="58"/>
      <c r="F2745" s="20"/>
      <c r="G2745" s="18"/>
      <c r="H2745" s="25"/>
      <c r="I2745" s="15">
        <v>2745</v>
      </c>
      <c r="J2745" s="15"/>
      <c r="K2745" s="16"/>
      <c r="L2745" s="59" t="s">
        <v>573</v>
      </c>
      <c r="M2745">
        <v>1</v>
      </c>
    </row>
    <row r="2746" spans="1:13">
      <c r="A2746" s="17" t="s">
        <v>541</v>
      </c>
      <c r="B2746" s="17" t="s">
        <v>542</v>
      </c>
      <c r="C2746" s="18"/>
      <c r="D2746" s="19">
        <v>1</v>
      </c>
      <c r="E2746" s="58"/>
      <c r="F2746" s="20"/>
      <c r="G2746" s="18"/>
      <c r="H2746" s="25"/>
      <c r="I2746" s="15">
        <v>2746</v>
      </c>
      <c r="J2746" s="15"/>
      <c r="K2746" s="16"/>
      <c r="L2746" s="59" t="s">
        <v>573</v>
      </c>
      <c r="M2746">
        <v>1</v>
      </c>
    </row>
    <row r="2747" spans="1:13">
      <c r="A2747" s="17" t="s">
        <v>553</v>
      </c>
      <c r="B2747" s="17" t="s">
        <v>541</v>
      </c>
      <c r="C2747" s="18"/>
      <c r="D2747" s="19">
        <v>1</v>
      </c>
      <c r="E2747" s="58"/>
      <c r="F2747" s="20"/>
      <c r="G2747" s="18"/>
      <c r="H2747" s="25"/>
      <c r="I2747" s="15">
        <v>2747</v>
      </c>
      <c r="J2747" s="15"/>
      <c r="K2747" s="16"/>
      <c r="L2747" s="59" t="s">
        <v>573</v>
      </c>
      <c r="M2747">
        <v>1</v>
      </c>
    </row>
    <row r="2748" spans="1:13">
      <c r="A2748" s="17" t="s">
        <v>451</v>
      </c>
      <c r="B2748" s="17" t="s">
        <v>390</v>
      </c>
      <c r="C2748" s="18"/>
      <c r="D2748" s="19">
        <v>1</v>
      </c>
      <c r="E2748" s="58"/>
      <c r="F2748" s="20"/>
      <c r="G2748" s="18"/>
      <c r="H2748" s="25"/>
      <c r="I2748" s="15">
        <v>2748</v>
      </c>
      <c r="J2748" s="15"/>
      <c r="K2748" s="16"/>
      <c r="L2748" s="59" t="s">
        <v>573</v>
      </c>
      <c r="M2748">
        <v>1</v>
      </c>
    </row>
    <row r="2749" spans="1:13">
      <c r="A2749" s="17" t="s">
        <v>451</v>
      </c>
      <c r="B2749" s="17" t="s">
        <v>553</v>
      </c>
      <c r="C2749" s="18"/>
      <c r="D2749" s="19">
        <v>1</v>
      </c>
      <c r="E2749" s="58"/>
      <c r="F2749" s="20"/>
      <c r="G2749" s="18"/>
      <c r="H2749" s="25"/>
      <c r="I2749" s="15">
        <v>2749</v>
      </c>
      <c r="J2749" s="15"/>
      <c r="K2749" s="16"/>
      <c r="L2749" s="59" t="s">
        <v>573</v>
      </c>
      <c r="M2749">
        <v>1</v>
      </c>
    </row>
    <row r="2750" spans="1:13">
      <c r="A2750" s="17" t="s">
        <v>451</v>
      </c>
      <c r="B2750" s="17" t="s">
        <v>346</v>
      </c>
      <c r="C2750" s="18"/>
      <c r="D2750" s="19">
        <v>1</v>
      </c>
      <c r="E2750" s="58"/>
      <c r="F2750" s="20"/>
      <c r="G2750" s="18"/>
      <c r="H2750" s="25"/>
      <c r="I2750" s="15">
        <v>2750</v>
      </c>
      <c r="J2750" s="15"/>
      <c r="K2750" s="16"/>
      <c r="L2750" s="59" t="s">
        <v>573</v>
      </c>
      <c r="M2750">
        <v>1</v>
      </c>
    </row>
    <row r="2751" spans="1:13">
      <c r="A2751" s="17" t="s">
        <v>451</v>
      </c>
      <c r="B2751" s="17" t="s">
        <v>556</v>
      </c>
      <c r="C2751" s="18"/>
      <c r="D2751" s="19">
        <v>1</v>
      </c>
      <c r="E2751" s="58"/>
      <c r="F2751" s="20"/>
      <c r="G2751" s="18"/>
      <c r="H2751" s="25"/>
      <c r="I2751" s="15">
        <v>2751</v>
      </c>
      <c r="J2751" s="15"/>
      <c r="K2751" s="16"/>
      <c r="L2751" s="59" t="s">
        <v>573</v>
      </c>
      <c r="M2751">
        <v>1</v>
      </c>
    </row>
    <row r="2752" spans="1:13">
      <c r="A2752" s="17" t="s">
        <v>346</v>
      </c>
      <c r="B2752" s="17" t="s">
        <v>451</v>
      </c>
      <c r="C2752" s="18"/>
      <c r="D2752" s="19">
        <v>1</v>
      </c>
      <c r="E2752" s="58"/>
      <c r="F2752" s="20"/>
      <c r="G2752" s="18"/>
      <c r="H2752" s="25"/>
      <c r="I2752" s="15">
        <v>2752</v>
      </c>
      <c r="J2752" s="15"/>
      <c r="K2752" s="16"/>
      <c r="L2752" s="59" t="s">
        <v>573</v>
      </c>
      <c r="M2752">
        <v>1</v>
      </c>
    </row>
    <row r="2753" spans="1:13">
      <c r="A2753" s="17" t="s">
        <v>553</v>
      </c>
      <c r="B2753" s="17" t="s">
        <v>451</v>
      </c>
      <c r="C2753" s="18"/>
      <c r="D2753" s="19">
        <v>1</v>
      </c>
      <c r="E2753" s="58"/>
      <c r="F2753" s="20"/>
      <c r="G2753" s="18"/>
      <c r="H2753" s="25"/>
      <c r="I2753" s="15">
        <v>2753</v>
      </c>
      <c r="J2753" s="15"/>
      <c r="K2753" s="16"/>
      <c r="L2753" s="59" t="s">
        <v>573</v>
      </c>
      <c r="M2753">
        <v>1</v>
      </c>
    </row>
    <row r="2754" spans="1:13">
      <c r="A2754" s="17" t="s">
        <v>553</v>
      </c>
      <c r="B2754" s="17" t="s">
        <v>326</v>
      </c>
      <c r="C2754" s="18"/>
      <c r="D2754" s="19">
        <v>1</v>
      </c>
      <c r="E2754" s="58"/>
      <c r="F2754" s="20"/>
      <c r="G2754" s="18"/>
      <c r="H2754" s="25"/>
      <c r="I2754" s="15">
        <v>2754</v>
      </c>
      <c r="J2754" s="15"/>
      <c r="K2754" s="16"/>
      <c r="L2754" s="59" t="s">
        <v>573</v>
      </c>
      <c r="M2754">
        <v>1</v>
      </c>
    </row>
    <row r="2755" spans="1:13">
      <c r="A2755" s="17" t="s">
        <v>553</v>
      </c>
      <c r="B2755" s="17" t="s">
        <v>549</v>
      </c>
      <c r="C2755" s="18"/>
      <c r="D2755" s="19">
        <v>1</v>
      </c>
      <c r="E2755" s="58"/>
      <c r="F2755" s="20"/>
      <c r="G2755" s="18"/>
      <c r="H2755" s="25"/>
      <c r="I2755" s="15">
        <v>2755</v>
      </c>
      <c r="J2755" s="15"/>
      <c r="K2755" s="16"/>
      <c r="L2755" s="59" t="s">
        <v>572</v>
      </c>
      <c r="M2755">
        <v>1</v>
      </c>
    </row>
    <row r="2756" spans="1:13">
      <c r="A2756" s="17" t="s">
        <v>553</v>
      </c>
      <c r="B2756" s="17" t="s">
        <v>554</v>
      </c>
      <c r="C2756" s="18"/>
      <c r="D2756" s="19">
        <v>1</v>
      </c>
      <c r="E2756" s="58"/>
      <c r="F2756" s="20"/>
      <c r="G2756" s="18"/>
      <c r="H2756" s="25"/>
      <c r="I2756" s="15">
        <v>2756</v>
      </c>
      <c r="J2756" s="15"/>
      <c r="K2756" s="16"/>
      <c r="L2756" s="59" t="s">
        <v>573</v>
      </c>
      <c r="M2756">
        <v>1</v>
      </c>
    </row>
    <row r="2757" spans="1:13">
      <c r="A2757" s="17" t="s">
        <v>492</v>
      </c>
      <c r="B2757" s="17" t="s">
        <v>363</v>
      </c>
      <c r="C2757" s="18"/>
      <c r="D2757" s="19">
        <v>1</v>
      </c>
      <c r="E2757" s="58"/>
      <c r="F2757" s="20"/>
      <c r="G2757" s="18"/>
      <c r="H2757" s="25"/>
      <c r="I2757" s="15">
        <v>2757</v>
      </c>
      <c r="J2757" s="15"/>
      <c r="K2757" s="16"/>
      <c r="L2757" s="59" t="s">
        <v>573</v>
      </c>
      <c r="M2757">
        <v>1</v>
      </c>
    </row>
    <row r="2758" spans="1:13">
      <c r="A2758" s="17" t="s">
        <v>363</v>
      </c>
      <c r="B2758" s="17" t="s">
        <v>531</v>
      </c>
      <c r="C2758" s="18"/>
      <c r="D2758" s="19">
        <v>1</v>
      </c>
      <c r="E2758" s="58"/>
      <c r="F2758" s="20"/>
      <c r="G2758" s="18"/>
      <c r="H2758" s="25"/>
      <c r="I2758" s="15">
        <v>2758</v>
      </c>
      <c r="J2758" s="15"/>
      <c r="K2758" s="16"/>
      <c r="L2758" s="59" t="s">
        <v>573</v>
      </c>
      <c r="M2758">
        <v>1</v>
      </c>
    </row>
    <row r="2759" spans="1:13">
      <c r="A2759" s="17" t="s">
        <v>363</v>
      </c>
      <c r="B2759" s="17" t="s">
        <v>554</v>
      </c>
      <c r="C2759" s="18"/>
      <c r="D2759" s="19">
        <v>1</v>
      </c>
      <c r="E2759" s="58"/>
      <c r="F2759" s="20"/>
      <c r="G2759" s="18"/>
      <c r="H2759" s="25"/>
      <c r="I2759" s="15">
        <v>2759</v>
      </c>
      <c r="J2759" s="15"/>
      <c r="K2759" s="16"/>
      <c r="L2759" s="59" t="s">
        <v>573</v>
      </c>
      <c r="M2759">
        <v>1</v>
      </c>
    </row>
    <row r="2760" spans="1:13">
      <c r="A2760" s="17" t="s">
        <v>363</v>
      </c>
      <c r="B2760" s="17" t="s">
        <v>492</v>
      </c>
      <c r="C2760" s="18"/>
      <c r="D2760" s="19">
        <v>1</v>
      </c>
      <c r="E2760" s="58"/>
      <c r="F2760" s="20"/>
      <c r="G2760" s="18"/>
      <c r="H2760" s="25"/>
      <c r="I2760" s="15">
        <v>2760</v>
      </c>
      <c r="J2760" s="15"/>
      <c r="K2760" s="16"/>
      <c r="L2760" s="59" t="s">
        <v>573</v>
      </c>
      <c r="M2760">
        <v>1</v>
      </c>
    </row>
    <row r="2761" spans="1:13">
      <c r="A2761" s="17" t="s">
        <v>554</v>
      </c>
      <c r="B2761" s="17" t="s">
        <v>363</v>
      </c>
      <c r="C2761" s="18"/>
      <c r="D2761" s="19">
        <v>1</v>
      </c>
      <c r="E2761" s="58"/>
      <c r="F2761" s="20"/>
      <c r="G2761" s="18"/>
      <c r="H2761" s="25"/>
      <c r="I2761" s="15">
        <v>2761</v>
      </c>
      <c r="J2761" s="15"/>
      <c r="K2761" s="16"/>
      <c r="L2761" s="59" t="s">
        <v>573</v>
      </c>
      <c r="M2761">
        <v>1</v>
      </c>
    </row>
    <row r="2762" spans="1:13">
      <c r="A2762" s="17" t="s">
        <v>278</v>
      </c>
      <c r="B2762" s="17" t="s">
        <v>554</v>
      </c>
      <c r="C2762" s="18"/>
      <c r="D2762" s="19">
        <v>1</v>
      </c>
      <c r="E2762" s="58"/>
      <c r="F2762" s="20"/>
      <c r="G2762" s="18"/>
      <c r="H2762" s="25"/>
      <c r="I2762" s="15">
        <v>2762</v>
      </c>
      <c r="J2762" s="15"/>
      <c r="K2762" s="16"/>
      <c r="L2762" s="59" t="s">
        <v>573</v>
      </c>
      <c r="M2762">
        <v>1</v>
      </c>
    </row>
    <row r="2763" spans="1:13">
      <c r="A2763" s="17" t="s">
        <v>327</v>
      </c>
      <c r="B2763" s="17" t="s">
        <v>554</v>
      </c>
      <c r="C2763" s="18"/>
      <c r="D2763" s="19">
        <v>1</v>
      </c>
      <c r="E2763" s="58"/>
      <c r="F2763" s="20"/>
      <c r="G2763" s="18"/>
      <c r="H2763" s="25"/>
      <c r="I2763" s="15">
        <v>2763</v>
      </c>
      <c r="J2763" s="15"/>
      <c r="K2763" s="16"/>
      <c r="L2763" s="59" t="s">
        <v>573</v>
      </c>
      <c r="M2763">
        <v>1</v>
      </c>
    </row>
    <row r="2764" spans="1:13">
      <c r="A2764" s="17" t="s">
        <v>543</v>
      </c>
      <c r="B2764" s="17" t="s">
        <v>513</v>
      </c>
      <c r="C2764" s="18"/>
      <c r="D2764" s="19">
        <v>10</v>
      </c>
      <c r="E2764" s="58"/>
      <c r="F2764" s="20"/>
      <c r="G2764" s="18"/>
      <c r="H2764" s="25"/>
      <c r="I2764" s="15">
        <v>2764</v>
      </c>
      <c r="J2764" s="15"/>
      <c r="K2764" s="16"/>
      <c r="L2764" s="59" t="s">
        <v>572</v>
      </c>
      <c r="M2764">
        <v>3</v>
      </c>
    </row>
    <row r="2765" spans="1:13">
      <c r="A2765" s="17" t="s">
        <v>314</v>
      </c>
      <c r="B2765" s="17" t="s">
        <v>543</v>
      </c>
      <c r="C2765" s="18"/>
      <c r="D2765" s="19">
        <v>1</v>
      </c>
      <c r="E2765" s="58"/>
      <c r="F2765" s="20"/>
      <c r="G2765" s="18"/>
      <c r="H2765" s="25"/>
      <c r="I2765" s="15">
        <v>2765</v>
      </c>
      <c r="J2765" s="15"/>
      <c r="K2765" s="16"/>
      <c r="L2765" s="59" t="s">
        <v>573</v>
      </c>
      <c r="M2765">
        <v>1</v>
      </c>
    </row>
    <row r="2766" spans="1:13">
      <c r="A2766" s="17" t="s">
        <v>486</v>
      </c>
      <c r="B2766" s="17" t="s">
        <v>543</v>
      </c>
      <c r="C2766" s="18"/>
      <c r="D2766" s="19">
        <v>1</v>
      </c>
      <c r="E2766" s="58"/>
      <c r="F2766" s="20"/>
      <c r="G2766" s="18"/>
      <c r="H2766" s="25"/>
      <c r="I2766" s="15">
        <v>2766</v>
      </c>
      <c r="J2766" s="15"/>
      <c r="K2766" s="16"/>
      <c r="L2766" s="59" t="s">
        <v>573</v>
      </c>
      <c r="M2766">
        <v>1</v>
      </c>
    </row>
    <row r="2767" spans="1:13">
      <c r="A2767" s="17" t="s">
        <v>351</v>
      </c>
      <c r="B2767" s="17" t="s">
        <v>543</v>
      </c>
      <c r="C2767" s="18"/>
      <c r="D2767" s="19">
        <v>1</v>
      </c>
      <c r="E2767" s="58"/>
      <c r="F2767" s="20"/>
      <c r="G2767" s="18"/>
      <c r="H2767" s="25"/>
      <c r="I2767" s="15">
        <v>2767</v>
      </c>
      <c r="J2767" s="15"/>
      <c r="K2767" s="16"/>
      <c r="L2767" s="59" t="s">
        <v>573</v>
      </c>
      <c r="M2767">
        <v>1</v>
      </c>
    </row>
    <row r="2768" spans="1:13">
      <c r="A2768" s="17" t="s">
        <v>332</v>
      </c>
      <c r="B2768" s="17" t="s">
        <v>543</v>
      </c>
      <c r="C2768" s="18"/>
      <c r="D2768" s="19">
        <v>1</v>
      </c>
      <c r="E2768" s="58"/>
      <c r="F2768" s="20"/>
      <c r="G2768" s="18"/>
      <c r="H2768" s="25"/>
      <c r="I2768" s="15">
        <v>2768</v>
      </c>
      <c r="J2768" s="15"/>
      <c r="K2768" s="16"/>
      <c r="L2768" s="59" t="s">
        <v>573</v>
      </c>
      <c r="M2768">
        <v>1</v>
      </c>
    </row>
    <row r="2769" spans="1:13">
      <c r="A2769" s="17" t="s">
        <v>468</v>
      </c>
      <c r="B2769" s="17" t="s">
        <v>543</v>
      </c>
      <c r="C2769" s="18"/>
      <c r="D2769" s="19">
        <v>1</v>
      </c>
      <c r="E2769" s="58"/>
      <c r="F2769" s="20"/>
      <c r="G2769" s="18"/>
      <c r="H2769" s="25"/>
      <c r="I2769" s="15">
        <v>2769</v>
      </c>
      <c r="J2769" s="15"/>
      <c r="K2769" s="16"/>
      <c r="L2769" s="59" t="s">
        <v>573</v>
      </c>
      <c r="M2769">
        <v>1</v>
      </c>
    </row>
    <row r="2770" spans="1:13">
      <c r="A2770" s="17" t="s">
        <v>513</v>
      </c>
      <c r="B2770" s="17" t="s">
        <v>543</v>
      </c>
      <c r="C2770" s="18"/>
      <c r="D2770" s="19">
        <v>1</v>
      </c>
      <c r="E2770" s="58"/>
      <c r="F2770" s="20"/>
      <c r="G2770" s="18"/>
      <c r="H2770" s="25"/>
      <c r="I2770" s="15">
        <v>2770</v>
      </c>
      <c r="J2770" s="15"/>
      <c r="K2770" s="16"/>
      <c r="L2770" s="59" t="s">
        <v>573</v>
      </c>
      <c r="M2770">
        <v>1</v>
      </c>
    </row>
    <row r="2771" spans="1:13">
      <c r="A2771" s="17" t="s">
        <v>543</v>
      </c>
      <c r="B2771" s="17" t="s">
        <v>468</v>
      </c>
      <c r="C2771" s="18"/>
      <c r="D2771" s="19">
        <v>1</v>
      </c>
      <c r="E2771" s="58"/>
      <c r="F2771" s="20"/>
      <c r="G2771" s="18"/>
      <c r="H2771" s="25"/>
      <c r="I2771" s="15">
        <v>2771</v>
      </c>
      <c r="J2771" s="15"/>
      <c r="K2771" s="16"/>
      <c r="L2771" s="59" t="s">
        <v>573</v>
      </c>
      <c r="M2771">
        <v>1</v>
      </c>
    </row>
    <row r="2772" spans="1:13">
      <c r="A2772" s="17" t="s">
        <v>543</v>
      </c>
      <c r="B2772" s="17" t="s">
        <v>486</v>
      </c>
      <c r="C2772" s="18"/>
      <c r="D2772" s="19">
        <v>1</v>
      </c>
      <c r="E2772" s="58"/>
      <c r="F2772" s="20"/>
      <c r="G2772" s="18"/>
      <c r="H2772" s="25"/>
      <c r="I2772" s="15">
        <v>2772</v>
      </c>
      <c r="J2772" s="15"/>
      <c r="K2772" s="16"/>
      <c r="L2772" s="59" t="s">
        <v>573</v>
      </c>
      <c r="M2772">
        <v>1</v>
      </c>
    </row>
    <row r="2773" spans="1:13">
      <c r="A2773" s="17" t="s">
        <v>543</v>
      </c>
      <c r="B2773" s="17" t="s">
        <v>351</v>
      </c>
      <c r="C2773" s="18"/>
      <c r="D2773" s="19">
        <v>1</v>
      </c>
      <c r="E2773" s="58"/>
      <c r="F2773" s="20"/>
      <c r="G2773" s="18"/>
      <c r="H2773" s="25"/>
      <c r="I2773" s="15">
        <v>2773</v>
      </c>
      <c r="J2773" s="15"/>
      <c r="K2773" s="16"/>
      <c r="L2773" s="59" t="s">
        <v>573</v>
      </c>
      <c r="M2773">
        <v>1</v>
      </c>
    </row>
    <row r="2774" spans="1:13">
      <c r="A2774" s="17" t="s">
        <v>543</v>
      </c>
      <c r="B2774" s="17" t="s">
        <v>314</v>
      </c>
      <c r="C2774" s="18"/>
      <c r="D2774" s="19">
        <v>1</v>
      </c>
      <c r="E2774" s="58"/>
      <c r="F2774" s="20"/>
      <c r="G2774" s="18"/>
      <c r="H2774" s="25"/>
      <c r="I2774" s="15">
        <v>2774</v>
      </c>
      <c r="J2774" s="15"/>
      <c r="K2774" s="16"/>
      <c r="L2774" s="59" t="s">
        <v>573</v>
      </c>
      <c r="M2774">
        <v>1</v>
      </c>
    </row>
    <row r="2775" spans="1:13">
      <c r="A2775" s="17" t="s">
        <v>543</v>
      </c>
      <c r="B2775" s="17" t="s">
        <v>531</v>
      </c>
      <c r="C2775" s="18"/>
      <c r="D2775" s="19">
        <v>1</v>
      </c>
      <c r="E2775" s="58"/>
      <c r="F2775" s="20"/>
      <c r="G2775" s="18"/>
      <c r="H2775" s="25"/>
      <c r="I2775" s="15">
        <v>2775</v>
      </c>
      <c r="J2775" s="15"/>
      <c r="K2775" s="16"/>
      <c r="L2775" s="59" t="s">
        <v>573</v>
      </c>
      <c r="M2775">
        <v>1</v>
      </c>
    </row>
    <row r="2776" spans="1:13">
      <c r="A2776" s="17" t="s">
        <v>523</v>
      </c>
      <c r="B2776" s="17" t="s">
        <v>543</v>
      </c>
      <c r="C2776" s="18"/>
      <c r="D2776" s="19">
        <v>1</v>
      </c>
      <c r="E2776" s="58"/>
      <c r="F2776" s="20"/>
      <c r="G2776" s="18"/>
      <c r="H2776" s="25"/>
      <c r="I2776" s="15">
        <v>2776</v>
      </c>
      <c r="J2776" s="15"/>
      <c r="K2776" s="16"/>
      <c r="L2776" s="59" t="s">
        <v>573</v>
      </c>
      <c r="M2776">
        <v>1</v>
      </c>
    </row>
    <row r="2777" spans="1:13">
      <c r="A2777" s="17" t="s">
        <v>314</v>
      </c>
      <c r="B2777" s="17" t="s">
        <v>351</v>
      </c>
      <c r="C2777" s="18"/>
      <c r="D2777" s="19">
        <v>1</v>
      </c>
      <c r="E2777" s="58"/>
      <c r="F2777" s="20"/>
      <c r="G2777" s="18"/>
      <c r="H2777" s="25"/>
      <c r="I2777" s="15">
        <v>2777</v>
      </c>
      <c r="J2777" s="15"/>
      <c r="K2777" s="16"/>
      <c r="L2777" s="59" t="s">
        <v>573</v>
      </c>
      <c r="M2777">
        <v>1</v>
      </c>
    </row>
    <row r="2778" spans="1:13">
      <c r="A2778" s="17" t="s">
        <v>486</v>
      </c>
      <c r="B2778" s="17" t="s">
        <v>351</v>
      </c>
      <c r="C2778" s="18"/>
      <c r="D2778" s="19">
        <v>1</v>
      </c>
      <c r="E2778" s="58"/>
      <c r="F2778" s="20"/>
      <c r="G2778" s="18"/>
      <c r="H2778" s="25"/>
      <c r="I2778" s="15">
        <v>2778</v>
      </c>
      <c r="J2778" s="15"/>
      <c r="K2778" s="16"/>
      <c r="L2778" s="59" t="s">
        <v>573</v>
      </c>
      <c r="M2778">
        <v>1</v>
      </c>
    </row>
    <row r="2779" spans="1:13">
      <c r="A2779" s="17" t="s">
        <v>351</v>
      </c>
      <c r="B2779" s="17" t="s">
        <v>486</v>
      </c>
      <c r="C2779" s="18"/>
      <c r="D2779" s="19">
        <v>1</v>
      </c>
      <c r="E2779" s="58"/>
      <c r="F2779" s="20"/>
      <c r="G2779" s="18"/>
      <c r="H2779" s="25"/>
      <c r="I2779" s="15">
        <v>2779</v>
      </c>
      <c r="J2779" s="15"/>
      <c r="K2779" s="16"/>
      <c r="L2779" s="59" t="s">
        <v>573</v>
      </c>
      <c r="M2779">
        <v>1</v>
      </c>
    </row>
    <row r="2780" spans="1:13">
      <c r="A2780" s="17" t="s">
        <v>351</v>
      </c>
      <c r="B2780" s="17" t="s">
        <v>468</v>
      </c>
      <c r="C2780" s="18"/>
      <c r="D2780" s="19">
        <v>1</v>
      </c>
      <c r="E2780" s="58"/>
      <c r="F2780" s="20"/>
      <c r="G2780" s="18"/>
      <c r="H2780" s="25"/>
      <c r="I2780" s="15">
        <v>2780</v>
      </c>
      <c r="J2780" s="15"/>
      <c r="K2780" s="16"/>
      <c r="L2780" s="59" t="s">
        <v>573</v>
      </c>
      <c r="M2780">
        <v>1</v>
      </c>
    </row>
    <row r="2781" spans="1:13">
      <c r="A2781" s="17" t="s">
        <v>351</v>
      </c>
      <c r="B2781" s="17" t="s">
        <v>373</v>
      </c>
      <c r="C2781" s="18"/>
      <c r="D2781" s="19">
        <v>1</v>
      </c>
      <c r="E2781" s="58"/>
      <c r="F2781" s="20"/>
      <c r="G2781" s="18"/>
      <c r="H2781" s="25"/>
      <c r="I2781" s="15">
        <v>2781</v>
      </c>
      <c r="J2781" s="15"/>
      <c r="K2781" s="16"/>
      <c r="L2781" s="59" t="s">
        <v>573</v>
      </c>
      <c r="M2781">
        <v>1</v>
      </c>
    </row>
    <row r="2782" spans="1:13">
      <c r="A2782" s="17" t="s">
        <v>351</v>
      </c>
      <c r="B2782" s="17" t="s">
        <v>314</v>
      </c>
      <c r="C2782" s="18"/>
      <c r="D2782" s="19">
        <v>1</v>
      </c>
      <c r="E2782" s="58"/>
      <c r="F2782" s="20"/>
      <c r="G2782" s="18"/>
      <c r="H2782" s="25"/>
      <c r="I2782" s="15">
        <v>2782</v>
      </c>
      <c r="J2782" s="15"/>
      <c r="K2782" s="16"/>
      <c r="L2782" s="59" t="s">
        <v>573</v>
      </c>
      <c r="M2782">
        <v>1</v>
      </c>
    </row>
    <row r="2783" spans="1:13">
      <c r="A2783" s="17" t="s">
        <v>351</v>
      </c>
      <c r="B2783" s="17" t="s">
        <v>332</v>
      </c>
      <c r="C2783" s="18"/>
      <c r="D2783" s="19">
        <v>1</v>
      </c>
      <c r="E2783" s="58"/>
      <c r="F2783" s="20"/>
      <c r="G2783" s="18"/>
      <c r="H2783" s="25"/>
      <c r="I2783" s="15">
        <v>2783</v>
      </c>
      <c r="J2783" s="15"/>
      <c r="K2783" s="16"/>
      <c r="L2783" s="59" t="s">
        <v>573</v>
      </c>
      <c r="M2783">
        <v>1</v>
      </c>
    </row>
    <row r="2784" spans="1:13">
      <c r="A2784" s="17" t="s">
        <v>351</v>
      </c>
      <c r="B2784" s="17" t="s">
        <v>513</v>
      </c>
      <c r="C2784" s="18"/>
      <c r="D2784" s="19">
        <v>1</v>
      </c>
      <c r="E2784" s="58"/>
      <c r="F2784" s="20"/>
      <c r="G2784" s="18"/>
      <c r="H2784" s="25"/>
      <c r="I2784" s="15">
        <v>2784</v>
      </c>
      <c r="J2784" s="15"/>
      <c r="K2784" s="16"/>
      <c r="L2784" s="59" t="s">
        <v>573</v>
      </c>
      <c r="M2784">
        <v>1</v>
      </c>
    </row>
    <row r="2785" spans="1:13">
      <c r="A2785" s="17" t="s">
        <v>351</v>
      </c>
      <c r="B2785" s="17" t="s">
        <v>523</v>
      </c>
      <c r="C2785" s="18"/>
      <c r="D2785" s="19">
        <v>1</v>
      </c>
      <c r="E2785" s="58"/>
      <c r="F2785" s="20"/>
      <c r="G2785" s="18"/>
      <c r="H2785" s="25"/>
      <c r="I2785" s="15">
        <v>2785</v>
      </c>
      <c r="J2785" s="15"/>
      <c r="K2785" s="16"/>
      <c r="L2785" s="59" t="s">
        <v>573</v>
      </c>
      <c r="M2785">
        <v>1</v>
      </c>
    </row>
    <row r="2786" spans="1:13">
      <c r="A2786" s="17" t="s">
        <v>332</v>
      </c>
      <c r="B2786" s="17" t="s">
        <v>351</v>
      </c>
      <c r="C2786" s="18"/>
      <c r="D2786" s="19">
        <v>1</v>
      </c>
      <c r="E2786" s="58"/>
      <c r="F2786" s="20"/>
      <c r="G2786" s="18"/>
      <c r="H2786" s="25"/>
      <c r="I2786" s="15">
        <v>2786</v>
      </c>
      <c r="J2786" s="15"/>
      <c r="K2786" s="16"/>
      <c r="L2786" s="59" t="s">
        <v>573</v>
      </c>
      <c r="M2786">
        <v>1</v>
      </c>
    </row>
    <row r="2787" spans="1:13">
      <c r="A2787" s="17" t="s">
        <v>373</v>
      </c>
      <c r="B2787" s="17" t="s">
        <v>351</v>
      </c>
      <c r="C2787" s="18"/>
      <c r="D2787" s="19">
        <v>1</v>
      </c>
      <c r="E2787" s="58"/>
      <c r="F2787" s="20"/>
      <c r="G2787" s="18"/>
      <c r="H2787" s="25"/>
      <c r="I2787" s="15">
        <v>2787</v>
      </c>
      <c r="J2787" s="15"/>
      <c r="K2787" s="16"/>
      <c r="L2787" s="59" t="s">
        <v>573</v>
      </c>
      <c r="M2787">
        <v>1</v>
      </c>
    </row>
    <row r="2788" spans="1:13">
      <c r="A2788" s="17" t="s">
        <v>468</v>
      </c>
      <c r="B2788" s="17" t="s">
        <v>351</v>
      </c>
      <c r="C2788" s="18"/>
      <c r="D2788" s="19">
        <v>1</v>
      </c>
      <c r="E2788" s="58"/>
      <c r="F2788" s="20"/>
      <c r="G2788" s="18"/>
      <c r="H2788" s="25"/>
      <c r="I2788" s="15">
        <v>2788</v>
      </c>
      <c r="J2788" s="15"/>
      <c r="K2788" s="16"/>
      <c r="L2788" s="59" t="s">
        <v>573</v>
      </c>
      <c r="M2788">
        <v>1</v>
      </c>
    </row>
    <row r="2789" spans="1:13">
      <c r="A2789" s="17" t="s">
        <v>513</v>
      </c>
      <c r="B2789" s="17" t="s">
        <v>351</v>
      </c>
      <c r="C2789" s="18"/>
      <c r="D2789" s="19">
        <v>1</v>
      </c>
      <c r="E2789" s="58"/>
      <c r="F2789" s="20"/>
      <c r="G2789" s="18"/>
      <c r="H2789" s="25"/>
      <c r="I2789" s="15">
        <v>2789</v>
      </c>
      <c r="J2789" s="15"/>
      <c r="K2789" s="16"/>
      <c r="L2789" s="59" t="s">
        <v>573</v>
      </c>
      <c r="M2789">
        <v>1</v>
      </c>
    </row>
    <row r="2790" spans="1:13">
      <c r="A2790" s="17" t="s">
        <v>523</v>
      </c>
      <c r="B2790" s="17" t="s">
        <v>351</v>
      </c>
      <c r="C2790" s="18"/>
      <c r="D2790" s="19">
        <v>1</v>
      </c>
      <c r="E2790" s="58"/>
      <c r="F2790" s="20"/>
      <c r="G2790" s="18"/>
      <c r="H2790" s="25"/>
      <c r="I2790" s="15">
        <v>2790</v>
      </c>
      <c r="J2790" s="15"/>
      <c r="K2790" s="16"/>
      <c r="L2790" s="59" t="s">
        <v>573</v>
      </c>
      <c r="M2790">
        <v>1</v>
      </c>
    </row>
    <row r="2791" spans="1:13">
      <c r="A2791" s="17" t="s">
        <v>486</v>
      </c>
      <c r="B2791" s="17" t="s">
        <v>497</v>
      </c>
      <c r="C2791" s="18"/>
      <c r="D2791" s="19">
        <v>1</v>
      </c>
      <c r="E2791" s="58"/>
      <c r="F2791" s="20"/>
      <c r="G2791" s="18"/>
      <c r="H2791" s="25"/>
      <c r="I2791" s="15">
        <v>2791</v>
      </c>
      <c r="J2791" s="15"/>
      <c r="K2791" s="16"/>
      <c r="L2791" s="59" t="s">
        <v>572</v>
      </c>
      <c r="M2791">
        <v>1</v>
      </c>
    </row>
    <row r="2792" spans="1:13">
      <c r="A2792" s="17" t="s">
        <v>314</v>
      </c>
      <c r="B2792" s="17" t="s">
        <v>497</v>
      </c>
      <c r="C2792" s="18"/>
      <c r="D2792" s="19">
        <v>1</v>
      </c>
      <c r="E2792" s="58"/>
      <c r="F2792" s="20"/>
      <c r="G2792" s="18"/>
      <c r="H2792" s="25"/>
      <c r="I2792" s="15">
        <v>2792</v>
      </c>
      <c r="J2792" s="15"/>
      <c r="K2792" s="16"/>
      <c r="L2792" s="59" t="s">
        <v>573</v>
      </c>
      <c r="M2792">
        <v>1</v>
      </c>
    </row>
    <row r="2793" spans="1:13">
      <c r="A2793" s="17" t="s">
        <v>332</v>
      </c>
      <c r="B2793" s="17" t="s">
        <v>497</v>
      </c>
      <c r="C2793" s="18"/>
      <c r="D2793" s="19">
        <v>1</v>
      </c>
      <c r="E2793" s="58"/>
      <c r="F2793" s="20"/>
      <c r="G2793" s="18"/>
      <c r="H2793" s="25"/>
      <c r="I2793" s="15">
        <v>2793</v>
      </c>
      <c r="J2793" s="15"/>
      <c r="K2793" s="16"/>
      <c r="L2793" s="59" t="s">
        <v>573</v>
      </c>
      <c r="M2793">
        <v>1</v>
      </c>
    </row>
    <row r="2794" spans="1:13">
      <c r="A2794" s="17" t="s">
        <v>373</v>
      </c>
      <c r="B2794" s="17" t="s">
        <v>497</v>
      </c>
      <c r="C2794" s="18"/>
      <c r="D2794" s="19">
        <v>1</v>
      </c>
      <c r="E2794" s="58"/>
      <c r="F2794" s="20"/>
      <c r="G2794" s="18"/>
      <c r="H2794" s="25"/>
      <c r="I2794" s="15">
        <v>2794</v>
      </c>
      <c r="J2794" s="15"/>
      <c r="K2794" s="16"/>
      <c r="L2794" s="59" t="s">
        <v>573</v>
      </c>
      <c r="M2794">
        <v>1</v>
      </c>
    </row>
    <row r="2795" spans="1:13">
      <c r="A2795" s="17" t="s">
        <v>497</v>
      </c>
      <c r="B2795" s="17" t="s">
        <v>513</v>
      </c>
      <c r="C2795" s="18"/>
      <c r="D2795" s="19">
        <v>1</v>
      </c>
      <c r="E2795" s="58"/>
      <c r="F2795" s="20"/>
      <c r="G2795" s="18"/>
      <c r="H2795" s="25"/>
      <c r="I2795" s="15">
        <v>2795</v>
      </c>
      <c r="J2795" s="15"/>
      <c r="K2795" s="16"/>
      <c r="L2795" s="59" t="s">
        <v>573</v>
      </c>
      <c r="M2795">
        <v>1</v>
      </c>
    </row>
    <row r="2796" spans="1:13">
      <c r="A2796" s="17" t="s">
        <v>497</v>
      </c>
      <c r="B2796" s="17" t="s">
        <v>373</v>
      </c>
      <c r="C2796" s="18"/>
      <c r="D2796" s="19">
        <v>1</v>
      </c>
      <c r="E2796" s="58"/>
      <c r="F2796" s="20"/>
      <c r="G2796" s="18"/>
      <c r="H2796" s="25"/>
      <c r="I2796" s="15">
        <v>2796</v>
      </c>
      <c r="J2796" s="15"/>
      <c r="K2796" s="16"/>
      <c r="L2796" s="59" t="s">
        <v>573</v>
      </c>
      <c r="M2796">
        <v>1</v>
      </c>
    </row>
    <row r="2797" spans="1:13">
      <c r="A2797" s="17" t="s">
        <v>497</v>
      </c>
      <c r="B2797" s="17" t="s">
        <v>468</v>
      </c>
      <c r="C2797" s="18"/>
      <c r="D2797" s="19">
        <v>1</v>
      </c>
      <c r="E2797" s="58"/>
      <c r="F2797" s="20"/>
      <c r="G2797" s="18"/>
      <c r="H2797" s="25"/>
      <c r="I2797" s="15">
        <v>2797</v>
      </c>
      <c r="J2797" s="15"/>
      <c r="K2797" s="16"/>
      <c r="L2797" s="59" t="s">
        <v>573</v>
      </c>
      <c r="M2797">
        <v>1</v>
      </c>
    </row>
    <row r="2798" spans="1:13">
      <c r="A2798" s="17" t="s">
        <v>468</v>
      </c>
      <c r="B2798" s="17" t="s">
        <v>497</v>
      </c>
      <c r="C2798" s="18"/>
      <c r="D2798" s="19">
        <v>1</v>
      </c>
      <c r="E2798" s="58"/>
      <c r="F2798" s="20"/>
      <c r="G2798" s="18"/>
      <c r="H2798" s="25"/>
      <c r="I2798" s="15">
        <v>2798</v>
      </c>
      <c r="J2798" s="15"/>
      <c r="K2798" s="16"/>
      <c r="L2798" s="59" t="s">
        <v>573</v>
      </c>
      <c r="M2798">
        <v>1</v>
      </c>
    </row>
    <row r="2799" spans="1:13">
      <c r="A2799" s="17" t="s">
        <v>513</v>
      </c>
      <c r="B2799" s="17" t="s">
        <v>497</v>
      </c>
      <c r="C2799" s="18"/>
      <c r="D2799" s="19">
        <v>1</v>
      </c>
      <c r="E2799" s="58"/>
      <c r="F2799" s="20"/>
      <c r="G2799" s="18"/>
      <c r="H2799" s="25"/>
      <c r="I2799" s="15">
        <v>2799</v>
      </c>
      <c r="J2799" s="15"/>
      <c r="K2799" s="16"/>
      <c r="L2799" s="59" t="s">
        <v>573</v>
      </c>
      <c r="M2799">
        <v>1</v>
      </c>
    </row>
    <row r="2800" spans="1:13">
      <c r="A2800" s="17" t="s">
        <v>523</v>
      </c>
      <c r="B2800" s="17" t="s">
        <v>497</v>
      </c>
      <c r="C2800" s="18"/>
      <c r="D2800" s="19">
        <v>1</v>
      </c>
      <c r="E2800" s="58"/>
      <c r="F2800" s="20"/>
      <c r="G2800" s="18"/>
      <c r="H2800" s="25"/>
      <c r="I2800" s="15">
        <v>2800</v>
      </c>
      <c r="J2800" s="15"/>
      <c r="K2800" s="16"/>
      <c r="L2800" s="59" t="s">
        <v>573</v>
      </c>
      <c r="M2800">
        <v>1</v>
      </c>
    </row>
    <row r="2801" spans="1:13">
      <c r="A2801" s="17" t="s">
        <v>314</v>
      </c>
      <c r="B2801" s="17" t="s">
        <v>468</v>
      </c>
      <c r="C2801" s="18"/>
      <c r="D2801" s="19">
        <v>1</v>
      </c>
      <c r="E2801" s="58"/>
      <c r="F2801" s="20"/>
      <c r="G2801" s="18"/>
      <c r="H2801" s="25"/>
      <c r="I2801" s="15">
        <v>2801</v>
      </c>
      <c r="J2801" s="15"/>
      <c r="K2801" s="16"/>
      <c r="L2801" s="59" t="s">
        <v>573</v>
      </c>
      <c r="M2801">
        <v>1</v>
      </c>
    </row>
    <row r="2802" spans="1:13">
      <c r="A2802" s="17" t="s">
        <v>314</v>
      </c>
      <c r="B2802" s="17" t="s">
        <v>486</v>
      </c>
      <c r="C2802" s="18"/>
      <c r="D2802" s="19">
        <v>1</v>
      </c>
      <c r="E2802" s="58"/>
      <c r="F2802" s="20"/>
      <c r="G2802" s="18"/>
      <c r="H2802" s="25"/>
      <c r="I2802" s="15">
        <v>2802</v>
      </c>
      <c r="J2802" s="15"/>
      <c r="K2802" s="16"/>
      <c r="L2802" s="59" t="s">
        <v>573</v>
      </c>
      <c r="M2802">
        <v>1</v>
      </c>
    </row>
    <row r="2803" spans="1:13">
      <c r="A2803" s="17" t="s">
        <v>314</v>
      </c>
      <c r="B2803" s="17" t="s">
        <v>513</v>
      </c>
      <c r="C2803" s="18"/>
      <c r="D2803" s="19">
        <v>1</v>
      </c>
      <c r="E2803" s="58"/>
      <c r="F2803" s="20"/>
      <c r="G2803" s="18"/>
      <c r="H2803" s="25"/>
      <c r="I2803" s="15">
        <v>2803</v>
      </c>
      <c r="J2803" s="15"/>
      <c r="K2803" s="16"/>
      <c r="L2803" s="59" t="s">
        <v>573</v>
      </c>
      <c r="M2803">
        <v>1</v>
      </c>
    </row>
    <row r="2804" spans="1:13">
      <c r="A2804" s="17" t="s">
        <v>486</v>
      </c>
      <c r="B2804" s="17" t="s">
        <v>314</v>
      </c>
      <c r="C2804" s="18"/>
      <c r="D2804" s="19">
        <v>1</v>
      </c>
      <c r="E2804" s="58"/>
      <c r="F2804" s="20"/>
      <c r="G2804" s="18"/>
      <c r="H2804" s="25"/>
      <c r="I2804" s="15">
        <v>2804</v>
      </c>
      <c r="J2804" s="15"/>
      <c r="K2804" s="16"/>
      <c r="L2804" s="59" t="s">
        <v>573</v>
      </c>
      <c r="M2804">
        <v>1</v>
      </c>
    </row>
    <row r="2805" spans="1:13">
      <c r="A2805" s="17" t="s">
        <v>332</v>
      </c>
      <c r="B2805" s="17" t="s">
        <v>314</v>
      </c>
      <c r="C2805" s="18"/>
      <c r="D2805" s="19">
        <v>1</v>
      </c>
      <c r="E2805" s="58"/>
      <c r="F2805" s="20"/>
      <c r="G2805" s="18"/>
      <c r="H2805" s="25"/>
      <c r="I2805" s="15">
        <v>2805</v>
      </c>
      <c r="J2805" s="15"/>
      <c r="K2805" s="16"/>
      <c r="L2805" s="59" t="s">
        <v>573</v>
      </c>
      <c r="M2805">
        <v>1</v>
      </c>
    </row>
    <row r="2806" spans="1:13">
      <c r="A2806" s="17" t="s">
        <v>373</v>
      </c>
      <c r="B2806" s="17" t="s">
        <v>314</v>
      </c>
      <c r="C2806" s="18"/>
      <c r="D2806" s="19">
        <v>1</v>
      </c>
      <c r="E2806" s="58"/>
      <c r="F2806" s="20"/>
      <c r="G2806" s="18"/>
      <c r="H2806" s="25"/>
      <c r="I2806" s="15">
        <v>2806</v>
      </c>
      <c r="J2806" s="15"/>
      <c r="K2806" s="16"/>
      <c r="L2806" s="59" t="s">
        <v>573</v>
      </c>
      <c r="M2806">
        <v>1</v>
      </c>
    </row>
    <row r="2807" spans="1:13">
      <c r="A2807" s="17" t="s">
        <v>468</v>
      </c>
      <c r="B2807" s="17" t="s">
        <v>314</v>
      </c>
      <c r="C2807" s="18"/>
      <c r="D2807" s="19">
        <v>1</v>
      </c>
      <c r="E2807" s="58"/>
      <c r="F2807" s="20"/>
      <c r="G2807" s="18"/>
      <c r="H2807" s="25"/>
      <c r="I2807" s="15">
        <v>2807</v>
      </c>
      <c r="J2807" s="15"/>
      <c r="K2807" s="16"/>
      <c r="L2807" s="59" t="s">
        <v>573</v>
      </c>
      <c r="M2807">
        <v>1</v>
      </c>
    </row>
    <row r="2808" spans="1:13">
      <c r="A2808" s="17" t="s">
        <v>513</v>
      </c>
      <c r="B2808" s="17" t="s">
        <v>314</v>
      </c>
      <c r="C2808" s="18"/>
      <c r="D2808" s="19">
        <v>1</v>
      </c>
      <c r="E2808" s="58"/>
      <c r="F2808" s="20"/>
      <c r="G2808" s="18"/>
      <c r="H2808" s="25"/>
      <c r="I2808" s="15">
        <v>2808</v>
      </c>
      <c r="J2808" s="15"/>
      <c r="K2808" s="16"/>
      <c r="L2808" s="59" t="s">
        <v>573</v>
      </c>
      <c r="M2808">
        <v>1</v>
      </c>
    </row>
    <row r="2809" spans="1:13">
      <c r="A2809" s="17" t="s">
        <v>523</v>
      </c>
      <c r="B2809" s="17" t="s">
        <v>314</v>
      </c>
      <c r="C2809" s="18"/>
      <c r="D2809" s="19">
        <v>1</v>
      </c>
      <c r="E2809" s="58"/>
      <c r="F2809" s="20"/>
      <c r="G2809" s="18"/>
      <c r="H2809" s="25"/>
      <c r="I2809" s="15">
        <v>2809</v>
      </c>
      <c r="J2809" s="15"/>
      <c r="K2809" s="16"/>
      <c r="L2809" s="59" t="s">
        <v>573</v>
      </c>
      <c r="M2809">
        <v>1</v>
      </c>
    </row>
    <row r="2810" spans="1:13">
      <c r="A2810" s="17" t="s">
        <v>486</v>
      </c>
      <c r="B2810" s="17" t="s">
        <v>373</v>
      </c>
      <c r="C2810" s="18"/>
      <c r="D2810" s="19">
        <v>1</v>
      </c>
      <c r="E2810" s="58"/>
      <c r="F2810" s="20"/>
      <c r="G2810" s="18"/>
      <c r="H2810" s="25"/>
      <c r="I2810" s="15">
        <v>2810</v>
      </c>
      <c r="J2810" s="15"/>
      <c r="K2810" s="16"/>
      <c r="L2810" s="59" t="s">
        <v>573</v>
      </c>
      <c r="M2810">
        <v>1</v>
      </c>
    </row>
    <row r="2811" spans="1:13">
      <c r="A2811" s="17" t="s">
        <v>332</v>
      </c>
      <c r="B2811" s="17" t="s">
        <v>373</v>
      </c>
      <c r="C2811" s="18"/>
      <c r="D2811" s="19">
        <v>1</v>
      </c>
      <c r="E2811" s="58"/>
      <c r="F2811" s="20"/>
      <c r="G2811" s="18"/>
      <c r="H2811" s="25"/>
      <c r="I2811" s="15">
        <v>2811</v>
      </c>
      <c r="J2811" s="15"/>
      <c r="K2811" s="16"/>
      <c r="L2811" s="59" t="s">
        <v>573</v>
      </c>
      <c r="M2811">
        <v>1</v>
      </c>
    </row>
    <row r="2812" spans="1:13">
      <c r="A2812" s="17" t="s">
        <v>373</v>
      </c>
      <c r="B2812" s="17" t="s">
        <v>486</v>
      </c>
      <c r="C2812" s="18"/>
      <c r="D2812" s="19">
        <v>1</v>
      </c>
      <c r="E2812" s="58"/>
      <c r="F2812" s="20"/>
      <c r="G2812" s="18"/>
      <c r="H2812" s="25"/>
      <c r="I2812" s="15">
        <v>2812</v>
      </c>
      <c r="J2812" s="15"/>
      <c r="K2812" s="16"/>
      <c r="L2812" s="59" t="s">
        <v>573</v>
      </c>
      <c r="M2812">
        <v>1</v>
      </c>
    </row>
    <row r="2813" spans="1:13">
      <c r="A2813" s="17" t="s">
        <v>373</v>
      </c>
      <c r="B2813" s="17" t="s">
        <v>468</v>
      </c>
      <c r="C2813" s="18"/>
      <c r="D2813" s="19">
        <v>1</v>
      </c>
      <c r="E2813" s="58"/>
      <c r="F2813" s="20"/>
      <c r="G2813" s="18"/>
      <c r="H2813" s="25"/>
      <c r="I2813" s="15">
        <v>2813</v>
      </c>
      <c r="J2813" s="15"/>
      <c r="K2813" s="16"/>
      <c r="L2813" s="59" t="s">
        <v>573</v>
      </c>
      <c r="M2813">
        <v>1</v>
      </c>
    </row>
    <row r="2814" spans="1:13">
      <c r="A2814" s="17" t="s">
        <v>373</v>
      </c>
      <c r="B2814" s="17" t="s">
        <v>513</v>
      </c>
      <c r="C2814" s="18"/>
      <c r="D2814" s="19">
        <v>1</v>
      </c>
      <c r="E2814" s="58"/>
      <c r="F2814" s="20"/>
      <c r="G2814" s="18"/>
      <c r="H2814" s="25"/>
      <c r="I2814" s="15">
        <v>2814</v>
      </c>
      <c r="J2814" s="15"/>
      <c r="K2814" s="16"/>
      <c r="L2814" s="59" t="s">
        <v>573</v>
      </c>
      <c r="M2814">
        <v>1</v>
      </c>
    </row>
    <row r="2815" spans="1:13">
      <c r="A2815" s="17" t="s">
        <v>468</v>
      </c>
      <c r="B2815" s="17" t="s">
        <v>373</v>
      </c>
      <c r="C2815" s="18"/>
      <c r="D2815" s="19">
        <v>1</v>
      </c>
      <c r="E2815" s="58"/>
      <c r="F2815" s="20"/>
      <c r="G2815" s="18"/>
      <c r="H2815" s="25"/>
      <c r="I2815" s="15">
        <v>2815</v>
      </c>
      <c r="J2815" s="15"/>
      <c r="K2815" s="16"/>
      <c r="L2815" s="59" t="s">
        <v>573</v>
      </c>
      <c r="M2815">
        <v>1</v>
      </c>
    </row>
    <row r="2816" spans="1:13">
      <c r="A2816" s="17" t="s">
        <v>513</v>
      </c>
      <c r="B2816" s="17" t="s">
        <v>373</v>
      </c>
      <c r="C2816" s="18"/>
      <c r="D2816" s="19">
        <v>1</v>
      </c>
      <c r="E2816" s="58"/>
      <c r="F2816" s="20"/>
      <c r="G2816" s="18"/>
      <c r="H2816" s="25"/>
      <c r="I2816" s="15">
        <v>2816</v>
      </c>
      <c r="J2816" s="15"/>
      <c r="K2816" s="16"/>
      <c r="L2816" s="59" t="s">
        <v>573</v>
      </c>
      <c r="M2816">
        <v>1</v>
      </c>
    </row>
    <row r="2817" spans="1:13">
      <c r="A2817" s="17" t="s">
        <v>523</v>
      </c>
      <c r="B2817" s="17" t="s">
        <v>373</v>
      </c>
      <c r="C2817" s="18"/>
      <c r="D2817" s="19">
        <v>1</v>
      </c>
      <c r="E2817" s="58"/>
      <c r="F2817" s="20"/>
      <c r="G2817" s="18"/>
      <c r="H2817" s="25"/>
      <c r="I2817" s="15">
        <v>2817</v>
      </c>
      <c r="J2817" s="15"/>
      <c r="K2817" s="16"/>
      <c r="L2817" s="59" t="s">
        <v>573</v>
      </c>
      <c r="M2817">
        <v>1</v>
      </c>
    </row>
    <row r="2818" spans="1:13">
      <c r="A2818" s="17" t="s">
        <v>523</v>
      </c>
      <c r="B2818" s="17" t="s">
        <v>468</v>
      </c>
      <c r="C2818" s="18"/>
      <c r="D2818" s="19">
        <v>1</v>
      </c>
      <c r="E2818" s="58"/>
      <c r="F2818" s="20"/>
      <c r="G2818" s="18"/>
      <c r="H2818" s="25"/>
      <c r="I2818" s="15">
        <v>2818</v>
      </c>
      <c r="J2818" s="15"/>
      <c r="K2818" s="16"/>
      <c r="L2818" s="59" t="s">
        <v>573</v>
      </c>
      <c r="M2818">
        <v>1</v>
      </c>
    </row>
    <row r="2819" spans="1:13">
      <c r="A2819" s="17" t="s">
        <v>523</v>
      </c>
      <c r="B2819" s="17" t="s">
        <v>513</v>
      </c>
      <c r="C2819" s="18"/>
      <c r="D2819" s="19">
        <v>1</v>
      </c>
      <c r="E2819" s="58"/>
      <c r="F2819" s="20"/>
      <c r="G2819" s="18"/>
      <c r="H2819" s="25"/>
      <c r="I2819" s="15">
        <v>2819</v>
      </c>
      <c r="J2819" s="15"/>
      <c r="K2819" s="16"/>
      <c r="L2819" s="59" t="s">
        <v>573</v>
      </c>
      <c r="M2819">
        <v>1</v>
      </c>
    </row>
    <row r="2820" spans="1:13">
      <c r="A2820" s="17" t="s">
        <v>309</v>
      </c>
      <c r="B2820" s="17" t="s">
        <v>531</v>
      </c>
      <c r="C2820" s="18"/>
      <c r="D2820" s="19">
        <v>1</v>
      </c>
      <c r="E2820" s="58"/>
      <c r="F2820" s="20"/>
      <c r="G2820" s="18"/>
      <c r="H2820" s="25"/>
      <c r="I2820" s="15">
        <v>2820</v>
      </c>
      <c r="J2820" s="15"/>
      <c r="K2820" s="16"/>
      <c r="L2820" s="59" t="s">
        <v>573</v>
      </c>
      <c r="M2820">
        <v>1</v>
      </c>
    </row>
    <row r="2821" spans="1:13">
      <c r="A2821" s="17" t="s">
        <v>542</v>
      </c>
      <c r="B2821" s="17" t="s">
        <v>531</v>
      </c>
      <c r="C2821" s="18"/>
      <c r="D2821" s="19">
        <v>1</v>
      </c>
      <c r="E2821" s="58"/>
      <c r="F2821" s="20"/>
      <c r="G2821" s="18"/>
      <c r="H2821" s="25"/>
      <c r="I2821" s="15">
        <v>2821</v>
      </c>
      <c r="J2821" s="15"/>
      <c r="K2821" s="16"/>
      <c r="L2821" s="59" t="s">
        <v>573</v>
      </c>
      <c r="M2821">
        <v>1</v>
      </c>
    </row>
    <row r="2822" spans="1:13">
      <c r="A2822" s="17" t="s">
        <v>403</v>
      </c>
      <c r="B2822" s="17" t="s">
        <v>531</v>
      </c>
      <c r="C2822" s="18"/>
      <c r="D2822" s="19">
        <v>1</v>
      </c>
      <c r="E2822" s="58"/>
      <c r="F2822" s="20"/>
      <c r="G2822" s="18"/>
      <c r="H2822" s="25"/>
      <c r="I2822" s="15">
        <v>2822</v>
      </c>
      <c r="J2822" s="15"/>
      <c r="K2822" s="16"/>
      <c r="L2822" s="59" t="s">
        <v>573</v>
      </c>
      <c r="M2822">
        <v>1</v>
      </c>
    </row>
    <row r="2823" spans="1:13">
      <c r="A2823" s="17" t="s">
        <v>390</v>
      </c>
      <c r="B2823" s="17" t="s">
        <v>531</v>
      </c>
      <c r="C2823" s="18"/>
      <c r="D2823" s="19">
        <v>1</v>
      </c>
      <c r="E2823" s="58"/>
      <c r="F2823" s="20"/>
      <c r="G2823" s="18"/>
      <c r="H2823" s="25"/>
      <c r="I2823" s="15">
        <v>2823</v>
      </c>
      <c r="J2823" s="15"/>
      <c r="K2823" s="16"/>
      <c r="L2823" s="59" t="s">
        <v>573</v>
      </c>
      <c r="M2823">
        <v>1</v>
      </c>
    </row>
    <row r="2824" spans="1:13">
      <c r="A2824" s="17" t="s">
        <v>513</v>
      </c>
      <c r="B2824" s="17" t="s">
        <v>531</v>
      </c>
      <c r="C2824" s="18"/>
      <c r="D2824" s="19">
        <v>1</v>
      </c>
      <c r="E2824" s="58"/>
      <c r="F2824" s="20"/>
      <c r="G2824" s="18"/>
      <c r="H2824" s="25"/>
      <c r="I2824" s="15">
        <v>2824</v>
      </c>
      <c r="J2824" s="15"/>
      <c r="K2824" s="16"/>
      <c r="L2824" s="59" t="s">
        <v>573</v>
      </c>
      <c r="M2824">
        <v>1</v>
      </c>
    </row>
    <row r="2825" spans="1:13">
      <c r="A2825" s="17" t="s">
        <v>549</v>
      </c>
      <c r="B2825" s="17" t="s">
        <v>531</v>
      </c>
      <c r="C2825" s="18"/>
      <c r="D2825" s="19">
        <v>1</v>
      </c>
      <c r="E2825" s="58"/>
      <c r="F2825" s="20"/>
      <c r="G2825" s="18"/>
      <c r="H2825" s="25"/>
      <c r="I2825" s="15">
        <v>2825</v>
      </c>
      <c r="J2825" s="15"/>
      <c r="K2825" s="16"/>
      <c r="L2825" s="59" t="s">
        <v>573</v>
      </c>
      <c r="M2825">
        <v>1</v>
      </c>
    </row>
    <row r="2826" spans="1:13">
      <c r="A2826" s="17" t="s">
        <v>555</v>
      </c>
      <c r="B2826" s="17" t="s">
        <v>531</v>
      </c>
      <c r="C2826" s="18"/>
      <c r="D2826" s="19">
        <v>1</v>
      </c>
      <c r="E2826" s="58"/>
      <c r="F2826" s="20"/>
      <c r="G2826" s="18"/>
      <c r="H2826" s="25"/>
      <c r="I2826" s="15">
        <v>2826</v>
      </c>
      <c r="J2826" s="15"/>
      <c r="K2826" s="16"/>
      <c r="L2826" s="59" t="s">
        <v>573</v>
      </c>
      <c r="M2826">
        <v>1</v>
      </c>
    </row>
    <row r="2827" spans="1:13">
      <c r="A2827" s="17" t="s">
        <v>555</v>
      </c>
      <c r="B2827" s="17" t="s">
        <v>571</v>
      </c>
      <c r="C2827" s="18"/>
      <c r="D2827" s="19">
        <v>5.5</v>
      </c>
      <c r="E2827" s="58"/>
      <c r="F2827" s="20"/>
      <c r="G2827" s="18"/>
      <c r="H2827" s="25"/>
      <c r="I2827" s="15">
        <v>2827</v>
      </c>
      <c r="J2827" s="15"/>
      <c r="K2827" s="16"/>
      <c r="L2827" s="59" t="s">
        <v>572</v>
      </c>
      <c r="M2827">
        <v>2</v>
      </c>
    </row>
    <row r="2828" spans="1:13">
      <c r="A2828" s="17" t="s">
        <v>542</v>
      </c>
      <c r="B2828" s="17" t="s">
        <v>464</v>
      </c>
      <c r="C2828" s="18"/>
      <c r="D2828" s="19">
        <v>1</v>
      </c>
      <c r="E2828" s="58"/>
      <c r="F2828" s="20"/>
      <c r="G2828" s="18"/>
      <c r="H2828" s="25"/>
      <c r="I2828" s="15">
        <v>2828</v>
      </c>
      <c r="J2828" s="15"/>
      <c r="K2828" s="16"/>
      <c r="L2828" s="59" t="s">
        <v>573</v>
      </c>
      <c r="M2828">
        <v>1</v>
      </c>
    </row>
    <row r="2829" spans="1:13">
      <c r="A2829" s="17" t="s">
        <v>464</v>
      </c>
      <c r="B2829" s="17" t="s">
        <v>555</v>
      </c>
      <c r="C2829" s="18"/>
      <c r="D2829" s="19">
        <v>1</v>
      </c>
      <c r="E2829" s="58"/>
      <c r="F2829" s="20"/>
      <c r="G2829" s="18"/>
      <c r="H2829" s="25"/>
      <c r="I2829" s="15">
        <v>2829</v>
      </c>
      <c r="J2829" s="15"/>
      <c r="K2829" s="16"/>
      <c r="L2829" s="59" t="s">
        <v>573</v>
      </c>
      <c r="M2829">
        <v>1</v>
      </c>
    </row>
    <row r="2830" spans="1:13">
      <c r="A2830" s="17" t="s">
        <v>555</v>
      </c>
      <c r="B2830" s="17" t="s">
        <v>464</v>
      </c>
      <c r="C2830" s="18"/>
      <c r="D2830" s="19">
        <v>1</v>
      </c>
      <c r="E2830" s="58"/>
      <c r="F2830" s="20"/>
      <c r="G2830" s="18"/>
      <c r="H2830" s="25"/>
      <c r="I2830" s="15">
        <v>2830</v>
      </c>
      <c r="J2830" s="15"/>
      <c r="K2830" s="16"/>
      <c r="L2830" s="59" t="s">
        <v>573</v>
      </c>
      <c r="M2830">
        <v>1</v>
      </c>
    </row>
    <row r="2831" spans="1:13">
      <c r="A2831" s="17" t="s">
        <v>387</v>
      </c>
      <c r="B2831" s="17" t="s">
        <v>537</v>
      </c>
      <c r="C2831" s="18"/>
      <c r="D2831" s="19">
        <v>1</v>
      </c>
      <c r="E2831" s="58"/>
      <c r="F2831" s="20"/>
      <c r="G2831" s="18"/>
      <c r="H2831" s="25"/>
      <c r="I2831" s="15">
        <v>2831</v>
      </c>
      <c r="J2831" s="15"/>
      <c r="K2831" s="16"/>
      <c r="L2831" s="59" t="s">
        <v>573</v>
      </c>
      <c r="M2831">
        <v>1</v>
      </c>
    </row>
    <row r="2832" spans="1:13">
      <c r="A2832" s="17" t="s">
        <v>537</v>
      </c>
      <c r="B2832" s="17" t="s">
        <v>346</v>
      </c>
      <c r="C2832" s="18"/>
      <c r="D2832" s="19">
        <v>1</v>
      </c>
      <c r="E2832" s="58"/>
      <c r="F2832" s="20"/>
      <c r="G2832" s="18"/>
      <c r="H2832" s="25"/>
      <c r="I2832" s="15">
        <v>2832</v>
      </c>
      <c r="J2832" s="15"/>
      <c r="K2832" s="16"/>
      <c r="L2832" s="59" t="s">
        <v>573</v>
      </c>
      <c r="M2832">
        <v>1</v>
      </c>
    </row>
    <row r="2833" spans="1:13">
      <c r="A2833" s="17" t="s">
        <v>441</v>
      </c>
      <c r="B2833" s="17" t="s">
        <v>537</v>
      </c>
      <c r="C2833" s="18"/>
      <c r="D2833" s="19">
        <v>1</v>
      </c>
      <c r="E2833" s="58"/>
      <c r="F2833" s="20"/>
      <c r="G2833" s="18"/>
      <c r="H2833" s="25"/>
      <c r="I2833" s="15">
        <v>2833</v>
      </c>
      <c r="J2833" s="15"/>
      <c r="K2833" s="16"/>
      <c r="L2833" s="59" t="s">
        <v>573</v>
      </c>
      <c r="M2833">
        <v>1</v>
      </c>
    </row>
    <row r="2834" spans="1:13">
      <c r="A2834" s="17" t="s">
        <v>556</v>
      </c>
      <c r="B2834" s="17" t="s">
        <v>537</v>
      </c>
      <c r="C2834" s="18"/>
      <c r="D2834" s="19">
        <v>1</v>
      </c>
      <c r="E2834" s="58"/>
      <c r="F2834" s="20"/>
      <c r="G2834" s="18"/>
      <c r="H2834" s="25"/>
      <c r="I2834" s="15">
        <v>2834</v>
      </c>
      <c r="J2834" s="15"/>
      <c r="K2834" s="16"/>
      <c r="L2834" s="59" t="s">
        <v>573</v>
      </c>
      <c r="M2834">
        <v>1</v>
      </c>
    </row>
    <row r="2835" spans="1:13">
      <c r="A2835" s="17" t="s">
        <v>387</v>
      </c>
      <c r="B2835" s="17" t="s">
        <v>536</v>
      </c>
      <c r="C2835" s="18"/>
      <c r="D2835" s="19">
        <v>10</v>
      </c>
      <c r="E2835" s="58"/>
      <c r="F2835" s="20"/>
      <c r="G2835" s="18"/>
      <c r="H2835" s="25"/>
      <c r="I2835" s="15">
        <v>2835</v>
      </c>
      <c r="J2835" s="15"/>
      <c r="K2835" s="16"/>
      <c r="L2835" s="59" t="s">
        <v>572</v>
      </c>
      <c r="M2835">
        <v>3</v>
      </c>
    </row>
    <row r="2836" spans="1:13">
      <c r="A2836" s="17" t="s">
        <v>387</v>
      </c>
      <c r="B2836" s="17" t="s">
        <v>549</v>
      </c>
      <c r="C2836" s="18"/>
      <c r="D2836" s="19">
        <v>1</v>
      </c>
      <c r="E2836" s="58"/>
      <c r="F2836" s="20"/>
      <c r="G2836" s="18"/>
      <c r="H2836" s="25"/>
      <c r="I2836" s="15">
        <v>2836</v>
      </c>
      <c r="J2836" s="15"/>
      <c r="K2836" s="16"/>
      <c r="L2836" s="59" t="s">
        <v>573</v>
      </c>
      <c r="M2836">
        <v>1</v>
      </c>
    </row>
    <row r="2837" spans="1:13">
      <c r="A2837" s="17" t="s">
        <v>387</v>
      </c>
      <c r="B2837" s="17" t="s">
        <v>403</v>
      </c>
      <c r="C2837" s="18"/>
      <c r="D2837" s="19">
        <v>1</v>
      </c>
      <c r="E2837" s="58"/>
      <c r="F2837" s="20"/>
      <c r="G2837" s="18"/>
      <c r="H2837" s="25"/>
      <c r="I2837" s="15">
        <v>2837</v>
      </c>
      <c r="J2837" s="15"/>
      <c r="K2837" s="16"/>
      <c r="L2837" s="59" t="s">
        <v>573</v>
      </c>
      <c r="M2837">
        <v>1</v>
      </c>
    </row>
    <row r="2838" spans="1:13">
      <c r="A2838" s="17" t="s">
        <v>536</v>
      </c>
      <c r="B2838" s="17" t="s">
        <v>387</v>
      </c>
      <c r="C2838" s="18"/>
      <c r="D2838" s="19">
        <v>1</v>
      </c>
      <c r="E2838" s="58"/>
      <c r="F2838" s="20"/>
      <c r="G2838" s="18"/>
      <c r="H2838" s="25"/>
      <c r="I2838" s="15">
        <v>2838</v>
      </c>
      <c r="J2838" s="15"/>
      <c r="K2838" s="16"/>
      <c r="L2838" s="59" t="s">
        <v>573</v>
      </c>
      <c r="M2838">
        <v>1</v>
      </c>
    </row>
    <row r="2839" spans="1:13">
      <c r="A2839" s="17" t="s">
        <v>556</v>
      </c>
      <c r="B2839" s="17" t="s">
        <v>387</v>
      </c>
      <c r="C2839" s="18"/>
      <c r="D2839" s="19">
        <v>1</v>
      </c>
      <c r="E2839" s="58"/>
      <c r="F2839" s="20"/>
      <c r="G2839" s="18"/>
      <c r="H2839" s="25"/>
      <c r="I2839" s="15">
        <v>2839</v>
      </c>
      <c r="J2839" s="15"/>
      <c r="K2839" s="16"/>
      <c r="L2839" s="59" t="s">
        <v>573</v>
      </c>
      <c r="M2839">
        <v>1</v>
      </c>
    </row>
    <row r="2840" spans="1:13">
      <c r="A2840" s="17" t="s">
        <v>327</v>
      </c>
      <c r="B2840" s="17" t="s">
        <v>346</v>
      </c>
      <c r="C2840" s="18"/>
      <c r="D2840" s="19">
        <v>1</v>
      </c>
      <c r="E2840" s="58"/>
      <c r="F2840" s="20"/>
      <c r="G2840" s="18"/>
      <c r="H2840" s="25"/>
      <c r="I2840" s="15">
        <v>2840</v>
      </c>
      <c r="J2840" s="15"/>
      <c r="K2840" s="16"/>
      <c r="L2840" s="59" t="s">
        <v>573</v>
      </c>
      <c r="M2840">
        <v>1</v>
      </c>
    </row>
    <row r="2841" spans="1:13">
      <c r="A2841" s="17" t="s">
        <v>346</v>
      </c>
      <c r="B2841" s="17" t="s">
        <v>327</v>
      </c>
      <c r="C2841" s="18"/>
      <c r="D2841" s="19">
        <v>1</v>
      </c>
      <c r="E2841" s="58"/>
      <c r="F2841" s="20"/>
      <c r="G2841" s="18"/>
      <c r="H2841" s="25"/>
      <c r="I2841" s="15">
        <v>2841</v>
      </c>
      <c r="J2841" s="15"/>
      <c r="K2841" s="16"/>
      <c r="L2841" s="59" t="s">
        <v>573</v>
      </c>
      <c r="M2841">
        <v>1</v>
      </c>
    </row>
    <row r="2842" spans="1:13">
      <c r="A2842" s="17" t="s">
        <v>346</v>
      </c>
      <c r="B2842" s="17" t="s">
        <v>390</v>
      </c>
      <c r="C2842" s="18"/>
      <c r="D2842" s="19">
        <v>1</v>
      </c>
      <c r="E2842" s="58"/>
      <c r="F2842" s="20"/>
      <c r="G2842" s="18"/>
      <c r="H2842" s="25"/>
      <c r="I2842" s="15">
        <v>2842</v>
      </c>
      <c r="J2842" s="15"/>
      <c r="K2842" s="16"/>
      <c r="L2842" s="59" t="s">
        <v>573</v>
      </c>
      <c r="M2842">
        <v>1</v>
      </c>
    </row>
    <row r="2843" spans="1:13">
      <c r="A2843" s="17" t="s">
        <v>346</v>
      </c>
      <c r="B2843" s="17" t="s">
        <v>536</v>
      </c>
      <c r="C2843" s="18"/>
      <c r="D2843" s="19">
        <v>1</v>
      </c>
      <c r="E2843" s="58"/>
      <c r="F2843" s="20"/>
      <c r="G2843" s="18"/>
      <c r="H2843" s="25"/>
      <c r="I2843" s="15">
        <v>2843</v>
      </c>
      <c r="J2843" s="15"/>
      <c r="K2843" s="16"/>
      <c r="L2843" s="59" t="s">
        <v>573</v>
      </c>
      <c r="M2843">
        <v>1</v>
      </c>
    </row>
    <row r="2844" spans="1:13">
      <c r="A2844" s="17" t="s">
        <v>346</v>
      </c>
      <c r="B2844" s="17" t="s">
        <v>538</v>
      </c>
      <c r="C2844" s="18"/>
      <c r="D2844" s="19">
        <v>1</v>
      </c>
      <c r="E2844" s="58"/>
      <c r="F2844" s="20"/>
      <c r="G2844" s="18"/>
      <c r="H2844" s="25"/>
      <c r="I2844" s="15">
        <v>2844</v>
      </c>
      <c r="J2844" s="15"/>
      <c r="K2844" s="16"/>
      <c r="L2844" s="59" t="s">
        <v>573</v>
      </c>
      <c r="M2844">
        <v>1</v>
      </c>
    </row>
    <row r="2845" spans="1:13">
      <c r="A2845" s="17" t="s">
        <v>441</v>
      </c>
      <c r="B2845" s="17" t="s">
        <v>346</v>
      </c>
      <c r="C2845" s="18"/>
      <c r="D2845" s="19">
        <v>1</v>
      </c>
      <c r="E2845" s="58"/>
      <c r="F2845" s="20"/>
      <c r="G2845" s="18"/>
      <c r="H2845" s="25"/>
      <c r="I2845" s="15">
        <v>2845</v>
      </c>
      <c r="J2845" s="15"/>
      <c r="K2845" s="16"/>
      <c r="L2845" s="59" t="s">
        <v>573</v>
      </c>
      <c r="M2845">
        <v>1</v>
      </c>
    </row>
    <row r="2846" spans="1:13">
      <c r="A2846" s="17" t="s">
        <v>536</v>
      </c>
      <c r="B2846" s="17" t="s">
        <v>346</v>
      </c>
      <c r="C2846" s="18"/>
      <c r="D2846" s="19">
        <v>1</v>
      </c>
      <c r="E2846" s="58"/>
      <c r="F2846" s="20"/>
      <c r="G2846" s="18"/>
      <c r="H2846" s="25"/>
      <c r="I2846" s="15">
        <v>2846</v>
      </c>
      <c r="J2846" s="15"/>
      <c r="K2846" s="16"/>
      <c r="L2846" s="59" t="s">
        <v>573</v>
      </c>
      <c r="M2846">
        <v>1</v>
      </c>
    </row>
    <row r="2847" spans="1:13">
      <c r="A2847" s="17" t="s">
        <v>556</v>
      </c>
      <c r="B2847" s="17" t="s">
        <v>346</v>
      </c>
      <c r="C2847" s="18"/>
      <c r="D2847" s="19">
        <v>1</v>
      </c>
      <c r="E2847" s="58"/>
      <c r="F2847" s="20"/>
      <c r="G2847" s="18"/>
      <c r="H2847" s="25"/>
      <c r="I2847" s="15">
        <v>2847</v>
      </c>
      <c r="J2847" s="15"/>
      <c r="K2847" s="16"/>
      <c r="L2847" s="59" t="s">
        <v>573</v>
      </c>
      <c r="M2847">
        <v>1</v>
      </c>
    </row>
    <row r="2848" spans="1:13">
      <c r="A2848" s="17" t="s">
        <v>278</v>
      </c>
      <c r="B2848" s="17" t="s">
        <v>556</v>
      </c>
      <c r="C2848" s="18"/>
      <c r="D2848" s="19">
        <v>1</v>
      </c>
      <c r="E2848" s="58"/>
      <c r="F2848" s="20"/>
      <c r="G2848" s="18"/>
      <c r="H2848" s="25"/>
      <c r="I2848" s="15">
        <v>2848</v>
      </c>
      <c r="J2848" s="15"/>
      <c r="K2848" s="16"/>
      <c r="L2848" s="59" t="s">
        <v>573</v>
      </c>
      <c r="M2848">
        <v>1</v>
      </c>
    </row>
    <row r="2849" spans="1:13">
      <c r="A2849" s="17" t="s">
        <v>278</v>
      </c>
      <c r="B2849" s="17" t="s">
        <v>327</v>
      </c>
      <c r="C2849" s="18"/>
      <c r="D2849" s="19">
        <v>1</v>
      </c>
      <c r="E2849" s="58"/>
      <c r="F2849" s="20"/>
      <c r="G2849" s="18"/>
      <c r="H2849" s="25"/>
      <c r="I2849" s="15">
        <v>2849</v>
      </c>
      <c r="J2849" s="15"/>
      <c r="K2849" s="16"/>
      <c r="L2849" s="59" t="s">
        <v>573</v>
      </c>
      <c r="M2849">
        <v>1</v>
      </c>
    </row>
    <row r="2850" spans="1:13">
      <c r="A2850" s="17" t="s">
        <v>556</v>
      </c>
      <c r="B2850" s="17" t="s">
        <v>278</v>
      </c>
      <c r="C2850" s="18"/>
      <c r="D2850" s="19">
        <v>1</v>
      </c>
      <c r="E2850" s="58"/>
      <c r="F2850" s="20"/>
      <c r="G2850" s="18"/>
      <c r="H2850" s="25"/>
      <c r="I2850" s="15">
        <v>2850</v>
      </c>
      <c r="J2850" s="15"/>
      <c r="K2850" s="16"/>
      <c r="L2850" s="59" t="s">
        <v>573</v>
      </c>
      <c r="M2850">
        <v>1</v>
      </c>
    </row>
    <row r="2851" spans="1:13">
      <c r="A2851" s="17" t="s">
        <v>327</v>
      </c>
      <c r="B2851" s="17" t="s">
        <v>549</v>
      </c>
      <c r="C2851" s="18"/>
      <c r="D2851" s="19">
        <v>1</v>
      </c>
      <c r="E2851" s="58"/>
      <c r="F2851" s="20"/>
      <c r="G2851" s="18"/>
      <c r="H2851" s="25"/>
      <c r="I2851" s="15">
        <v>2851</v>
      </c>
      <c r="J2851" s="15"/>
      <c r="K2851" s="16"/>
      <c r="L2851" s="59" t="s">
        <v>572</v>
      </c>
      <c r="M2851">
        <v>1</v>
      </c>
    </row>
    <row r="2852" spans="1:13">
      <c r="A2852" s="17" t="s">
        <v>390</v>
      </c>
      <c r="B2852" s="17" t="s">
        <v>327</v>
      </c>
      <c r="C2852" s="18"/>
      <c r="D2852" s="19">
        <v>1</v>
      </c>
      <c r="E2852" s="58"/>
      <c r="F2852" s="20"/>
      <c r="G2852" s="18"/>
      <c r="H2852" s="25"/>
      <c r="I2852" s="15">
        <v>2852</v>
      </c>
      <c r="J2852" s="15"/>
      <c r="K2852" s="16"/>
      <c r="L2852" s="59" t="s">
        <v>573</v>
      </c>
      <c r="M2852">
        <v>1</v>
      </c>
    </row>
    <row r="2853" spans="1:13">
      <c r="A2853" s="17" t="s">
        <v>441</v>
      </c>
      <c r="B2853" s="17" t="s">
        <v>327</v>
      </c>
      <c r="C2853" s="18"/>
      <c r="D2853" s="19">
        <v>1</v>
      </c>
      <c r="E2853" s="58"/>
      <c r="F2853" s="20"/>
      <c r="G2853" s="18"/>
      <c r="H2853" s="25"/>
      <c r="I2853" s="15">
        <v>2853</v>
      </c>
      <c r="J2853" s="15"/>
      <c r="K2853" s="16"/>
      <c r="L2853" s="59" t="s">
        <v>573</v>
      </c>
      <c r="M2853">
        <v>1</v>
      </c>
    </row>
    <row r="2854" spans="1:13">
      <c r="A2854" s="17" t="s">
        <v>556</v>
      </c>
      <c r="B2854" s="17" t="s">
        <v>327</v>
      </c>
      <c r="C2854" s="18"/>
      <c r="D2854" s="19">
        <v>1</v>
      </c>
      <c r="E2854" s="58"/>
      <c r="F2854" s="20"/>
      <c r="G2854" s="18"/>
      <c r="H2854" s="25"/>
      <c r="I2854" s="15">
        <v>2854</v>
      </c>
      <c r="J2854" s="15"/>
      <c r="K2854" s="16"/>
      <c r="L2854" s="59" t="s">
        <v>573</v>
      </c>
      <c r="M2854">
        <v>1</v>
      </c>
    </row>
    <row r="2855" spans="1:13">
      <c r="A2855" s="17" t="s">
        <v>441</v>
      </c>
      <c r="B2855" s="17" t="s">
        <v>556</v>
      </c>
      <c r="C2855" s="18"/>
      <c r="D2855" s="19">
        <v>5.5</v>
      </c>
      <c r="E2855" s="58"/>
      <c r="F2855" s="20"/>
      <c r="G2855" s="18"/>
      <c r="H2855" s="25"/>
      <c r="I2855" s="15">
        <v>2855</v>
      </c>
      <c r="J2855" s="15"/>
      <c r="K2855" s="16"/>
      <c r="L2855" s="59" t="s">
        <v>572</v>
      </c>
      <c r="M2855">
        <v>2</v>
      </c>
    </row>
    <row r="2856" spans="1:13">
      <c r="A2856" s="17" t="s">
        <v>441</v>
      </c>
      <c r="B2856" s="17" t="s">
        <v>536</v>
      </c>
      <c r="C2856" s="18"/>
      <c r="D2856" s="19">
        <v>1</v>
      </c>
      <c r="E2856" s="58"/>
      <c r="F2856" s="20"/>
      <c r="G2856" s="18"/>
      <c r="H2856" s="25"/>
      <c r="I2856" s="15">
        <v>2856</v>
      </c>
      <c r="J2856" s="15"/>
      <c r="K2856" s="16"/>
      <c r="L2856" s="59" t="s">
        <v>573</v>
      </c>
      <c r="M2856">
        <v>1</v>
      </c>
    </row>
    <row r="2857" spans="1:13">
      <c r="A2857" s="17" t="s">
        <v>441</v>
      </c>
      <c r="B2857" s="17" t="s">
        <v>390</v>
      </c>
      <c r="C2857" s="18"/>
      <c r="D2857" s="19">
        <v>1</v>
      </c>
      <c r="E2857" s="58"/>
      <c r="F2857" s="20"/>
      <c r="G2857" s="18"/>
      <c r="H2857" s="25"/>
      <c r="I2857" s="15">
        <v>2857</v>
      </c>
      <c r="J2857" s="15"/>
      <c r="K2857" s="16"/>
      <c r="L2857" s="59" t="s">
        <v>573</v>
      </c>
      <c r="M2857">
        <v>1</v>
      </c>
    </row>
    <row r="2858" spans="1:13">
      <c r="A2858" s="17" t="s">
        <v>441</v>
      </c>
      <c r="B2858" s="17" t="s">
        <v>549</v>
      </c>
      <c r="C2858" s="18"/>
      <c r="D2858" s="19">
        <v>1</v>
      </c>
      <c r="E2858" s="58"/>
      <c r="F2858" s="20"/>
      <c r="G2858" s="18"/>
      <c r="H2858" s="25"/>
      <c r="I2858" s="15">
        <v>2858</v>
      </c>
      <c r="J2858" s="15"/>
      <c r="K2858" s="16"/>
      <c r="L2858" s="59" t="s">
        <v>573</v>
      </c>
      <c r="M2858">
        <v>1</v>
      </c>
    </row>
    <row r="2859" spans="1:13">
      <c r="A2859" s="17" t="s">
        <v>536</v>
      </c>
      <c r="B2859" s="17" t="s">
        <v>441</v>
      </c>
      <c r="C2859" s="18"/>
      <c r="D2859" s="19">
        <v>1</v>
      </c>
      <c r="E2859" s="58"/>
      <c r="F2859" s="20"/>
      <c r="G2859" s="18"/>
      <c r="H2859" s="25"/>
      <c r="I2859" s="15">
        <v>2859</v>
      </c>
      <c r="J2859" s="15"/>
      <c r="K2859" s="16"/>
      <c r="L2859" s="59" t="s">
        <v>573</v>
      </c>
      <c r="M2859">
        <v>1</v>
      </c>
    </row>
    <row r="2860" spans="1:13">
      <c r="A2860" s="17" t="s">
        <v>556</v>
      </c>
      <c r="B2860" s="17" t="s">
        <v>441</v>
      </c>
      <c r="C2860" s="18"/>
      <c r="D2860" s="19">
        <v>1</v>
      </c>
      <c r="E2860" s="58"/>
      <c r="F2860" s="20"/>
      <c r="G2860" s="18"/>
      <c r="H2860" s="25"/>
      <c r="I2860" s="15">
        <v>2860</v>
      </c>
      <c r="J2860" s="15"/>
      <c r="K2860" s="16"/>
      <c r="L2860" s="59" t="s">
        <v>573</v>
      </c>
      <c r="M2860">
        <v>1</v>
      </c>
    </row>
    <row r="2861" spans="1:13">
      <c r="A2861" s="17" t="s">
        <v>390</v>
      </c>
      <c r="B2861" s="17" t="s">
        <v>556</v>
      </c>
      <c r="C2861" s="18"/>
      <c r="D2861" s="19">
        <v>1</v>
      </c>
      <c r="E2861" s="58"/>
      <c r="F2861" s="20"/>
      <c r="G2861" s="18"/>
      <c r="H2861" s="25"/>
      <c r="I2861" s="15">
        <v>2861</v>
      </c>
      <c r="J2861" s="15"/>
      <c r="K2861" s="16"/>
      <c r="L2861" s="59" t="s">
        <v>573</v>
      </c>
      <c r="M2861">
        <v>1</v>
      </c>
    </row>
    <row r="2862" spans="1:13">
      <c r="A2862" s="17" t="s">
        <v>549</v>
      </c>
      <c r="B2862" s="17" t="s">
        <v>390</v>
      </c>
      <c r="C2862" s="18"/>
      <c r="D2862" s="19">
        <v>1</v>
      </c>
      <c r="E2862" s="58"/>
      <c r="F2862" s="20"/>
      <c r="G2862" s="18"/>
      <c r="H2862" s="25"/>
      <c r="I2862" s="15">
        <v>2862</v>
      </c>
      <c r="J2862" s="15"/>
      <c r="K2862" s="16"/>
      <c r="L2862" s="59" t="s">
        <v>573</v>
      </c>
      <c r="M2862">
        <v>1</v>
      </c>
    </row>
    <row r="2863" spans="1:13">
      <c r="A2863" s="17" t="s">
        <v>556</v>
      </c>
      <c r="B2863" s="17" t="s">
        <v>390</v>
      </c>
      <c r="C2863" s="18"/>
      <c r="D2863" s="19">
        <v>1</v>
      </c>
      <c r="E2863" s="58"/>
      <c r="F2863" s="20"/>
      <c r="G2863" s="18"/>
      <c r="H2863" s="25"/>
      <c r="I2863" s="15">
        <v>2863</v>
      </c>
      <c r="J2863" s="15"/>
      <c r="K2863" s="16"/>
      <c r="L2863" s="59" t="s">
        <v>573</v>
      </c>
      <c r="M2863">
        <v>1</v>
      </c>
    </row>
    <row r="2864" spans="1:13">
      <c r="A2864" s="17" t="s">
        <v>536</v>
      </c>
      <c r="B2864" s="17" t="s">
        <v>556</v>
      </c>
      <c r="C2864" s="18"/>
      <c r="D2864" s="19">
        <v>1</v>
      </c>
      <c r="E2864" s="58"/>
      <c r="F2864" s="20"/>
      <c r="G2864" s="18"/>
      <c r="H2864" s="25"/>
      <c r="I2864" s="15">
        <v>2864</v>
      </c>
      <c r="J2864" s="15"/>
      <c r="K2864" s="16"/>
      <c r="L2864" s="59" t="s">
        <v>573</v>
      </c>
      <c r="M2864">
        <v>1</v>
      </c>
    </row>
    <row r="2865" spans="1:13">
      <c r="A2865" s="17" t="s">
        <v>536</v>
      </c>
      <c r="B2865" s="17" t="s">
        <v>549</v>
      </c>
      <c r="C2865" s="18"/>
      <c r="D2865" s="19">
        <v>1</v>
      </c>
      <c r="E2865" s="58"/>
      <c r="F2865" s="20"/>
      <c r="G2865" s="18"/>
      <c r="H2865" s="25"/>
      <c r="I2865" s="15">
        <v>2865</v>
      </c>
      <c r="J2865" s="15"/>
      <c r="K2865" s="16"/>
      <c r="L2865" s="59" t="s">
        <v>573</v>
      </c>
      <c r="M2865">
        <v>1</v>
      </c>
    </row>
    <row r="2866" spans="1:13">
      <c r="A2866" s="17" t="s">
        <v>556</v>
      </c>
      <c r="B2866" s="17" t="s">
        <v>536</v>
      </c>
      <c r="C2866" s="18"/>
      <c r="D2866" s="19">
        <v>1</v>
      </c>
      <c r="E2866" s="58"/>
      <c r="F2866" s="20"/>
      <c r="G2866" s="18"/>
      <c r="H2866" s="25"/>
      <c r="I2866" s="15">
        <v>2866</v>
      </c>
      <c r="J2866" s="15"/>
      <c r="K2866" s="16"/>
      <c r="L2866" s="59" t="s">
        <v>573</v>
      </c>
      <c r="M2866">
        <v>1</v>
      </c>
    </row>
    <row r="2867" spans="1:13">
      <c r="A2867" s="17" t="s">
        <v>538</v>
      </c>
      <c r="B2867" s="17" t="s">
        <v>556</v>
      </c>
      <c r="C2867" s="18"/>
      <c r="D2867" s="19">
        <v>1</v>
      </c>
      <c r="E2867" s="58"/>
      <c r="F2867" s="20"/>
      <c r="G2867" s="18"/>
      <c r="H2867" s="25"/>
      <c r="I2867" s="15">
        <v>2867</v>
      </c>
      <c r="J2867" s="15"/>
      <c r="K2867" s="16"/>
      <c r="L2867" s="59" t="s">
        <v>573</v>
      </c>
      <c r="M2867">
        <v>1</v>
      </c>
    </row>
    <row r="2868" spans="1:13">
      <c r="A2868" s="17" t="s">
        <v>556</v>
      </c>
      <c r="B2868" s="17" t="s">
        <v>538</v>
      </c>
      <c r="C2868" s="18"/>
      <c r="D2868" s="19">
        <v>1</v>
      </c>
      <c r="E2868" s="58"/>
      <c r="F2868" s="20"/>
      <c r="G2868" s="18"/>
      <c r="H2868" s="25"/>
      <c r="I2868" s="15">
        <v>2868</v>
      </c>
      <c r="J2868" s="15"/>
      <c r="K2868" s="16"/>
      <c r="L2868" s="59" t="s">
        <v>573</v>
      </c>
      <c r="M2868">
        <v>1</v>
      </c>
    </row>
    <row r="2869" spans="1:13">
      <c r="A2869" s="17" t="s">
        <v>549</v>
      </c>
      <c r="B2869" s="17" t="s">
        <v>403</v>
      </c>
      <c r="C2869" s="18"/>
      <c r="D2869" s="19">
        <v>1</v>
      </c>
      <c r="E2869" s="58"/>
      <c r="F2869" s="20"/>
      <c r="G2869" s="18"/>
      <c r="H2869" s="25"/>
      <c r="I2869" s="15">
        <v>2869</v>
      </c>
      <c r="J2869" s="15"/>
      <c r="K2869" s="16"/>
      <c r="L2869" s="59" t="s">
        <v>573</v>
      </c>
      <c r="M2869">
        <v>1</v>
      </c>
    </row>
    <row r="2870" spans="1:13">
      <c r="A2870" s="17" t="s">
        <v>556</v>
      </c>
      <c r="B2870" s="17" t="s">
        <v>403</v>
      </c>
      <c r="C2870" s="18"/>
      <c r="D2870" s="19">
        <v>1</v>
      </c>
      <c r="E2870" s="58"/>
      <c r="F2870" s="20"/>
      <c r="G2870" s="18"/>
      <c r="H2870" s="25"/>
      <c r="I2870" s="15">
        <v>2870</v>
      </c>
      <c r="J2870" s="15"/>
      <c r="K2870" s="16"/>
      <c r="L2870" s="59" t="s">
        <v>573</v>
      </c>
      <c r="M2870">
        <v>1</v>
      </c>
    </row>
    <row r="2871" spans="1:13">
      <c r="A2871" s="17" t="s">
        <v>556</v>
      </c>
      <c r="B2871" s="17" t="s">
        <v>549</v>
      </c>
      <c r="C2871" s="18"/>
      <c r="D2871" s="19">
        <v>1</v>
      </c>
      <c r="E2871" s="58"/>
      <c r="F2871" s="20"/>
      <c r="G2871" s="18"/>
      <c r="H2871" s="25"/>
      <c r="I2871" s="15">
        <v>2871</v>
      </c>
      <c r="J2871" s="15"/>
      <c r="K2871" s="16"/>
      <c r="L2871" s="59" t="s">
        <v>573</v>
      </c>
      <c r="M2871">
        <v>1</v>
      </c>
    </row>
    <row r="2872" spans="1:13">
      <c r="A2872" s="17" t="s">
        <v>557</v>
      </c>
      <c r="B2872" s="17" t="s">
        <v>559</v>
      </c>
      <c r="C2872" s="18"/>
      <c r="D2872" s="19">
        <v>5.5</v>
      </c>
      <c r="E2872" s="58"/>
      <c r="F2872" s="20"/>
      <c r="G2872" s="18"/>
      <c r="H2872" s="25"/>
      <c r="I2872" s="15">
        <v>2872</v>
      </c>
      <c r="J2872" s="15"/>
      <c r="K2872" s="16"/>
      <c r="L2872" s="59" t="s">
        <v>572</v>
      </c>
      <c r="M2872">
        <v>2</v>
      </c>
    </row>
    <row r="2873" spans="1:13">
      <c r="A2873" s="17" t="s">
        <v>558</v>
      </c>
      <c r="B2873" s="17" t="s">
        <v>559</v>
      </c>
      <c r="C2873" s="18"/>
      <c r="D2873" s="19">
        <v>5.5</v>
      </c>
      <c r="E2873" s="58"/>
      <c r="F2873" s="20"/>
      <c r="G2873" s="18"/>
      <c r="H2873" s="25"/>
      <c r="I2873" s="15">
        <v>2873</v>
      </c>
      <c r="J2873" s="15"/>
      <c r="K2873" s="16"/>
      <c r="L2873" s="59" t="s">
        <v>572</v>
      </c>
      <c r="M2873">
        <v>2</v>
      </c>
    </row>
    <row r="2874" spans="1:13">
      <c r="A2874" s="17" t="s">
        <v>559</v>
      </c>
      <c r="B2874" s="17" t="s">
        <v>558</v>
      </c>
      <c r="C2874" s="18"/>
      <c r="D2874" s="19">
        <v>1</v>
      </c>
      <c r="E2874" s="58"/>
      <c r="F2874" s="20"/>
      <c r="G2874" s="18"/>
      <c r="H2874" s="25"/>
      <c r="I2874" s="15">
        <v>2874</v>
      </c>
      <c r="J2874" s="15"/>
      <c r="K2874" s="16"/>
      <c r="L2874" s="59" t="s">
        <v>573</v>
      </c>
      <c r="M2874">
        <v>1</v>
      </c>
    </row>
    <row r="2875" spans="1:13">
      <c r="A2875" s="17" t="s">
        <v>557</v>
      </c>
      <c r="B2875" s="17" t="s">
        <v>558</v>
      </c>
      <c r="C2875" s="18"/>
      <c r="D2875" s="19">
        <v>1</v>
      </c>
      <c r="E2875" s="58"/>
      <c r="F2875" s="20"/>
      <c r="G2875" s="18"/>
      <c r="H2875" s="25"/>
      <c r="I2875" s="15">
        <v>2875</v>
      </c>
      <c r="J2875" s="15"/>
      <c r="K2875" s="16"/>
      <c r="L2875" s="59" t="s">
        <v>573</v>
      </c>
      <c r="M2875">
        <v>1</v>
      </c>
    </row>
    <row r="2876" spans="1:13">
      <c r="A2876" s="17" t="s">
        <v>558</v>
      </c>
      <c r="B2876" s="17" t="s">
        <v>557</v>
      </c>
      <c r="C2876" s="18"/>
      <c r="D2876" s="19">
        <v>1</v>
      </c>
      <c r="E2876" s="58"/>
      <c r="F2876" s="20"/>
      <c r="G2876" s="18"/>
      <c r="H2876" s="25"/>
      <c r="I2876" s="15">
        <v>2876</v>
      </c>
      <c r="J2876" s="15"/>
      <c r="K2876" s="16"/>
      <c r="L2876" s="59" t="s">
        <v>573</v>
      </c>
      <c r="M2876">
        <v>1</v>
      </c>
    </row>
    <row r="2877" spans="1:13">
      <c r="A2877" s="17" t="s">
        <v>549</v>
      </c>
      <c r="B2877" s="17" t="s">
        <v>542</v>
      </c>
      <c r="C2877" s="18"/>
      <c r="D2877" s="19">
        <v>1</v>
      </c>
      <c r="E2877" s="58"/>
      <c r="F2877" s="20"/>
      <c r="G2877" s="18"/>
      <c r="H2877" s="25"/>
      <c r="I2877" s="15">
        <v>2877</v>
      </c>
      <c r="J2877" s="15"/>
      <c r="K2877" s="16"/>
      <c r="L2877" s="59" t="s">
        <v>573</v>
      </c>
      <c r="M2877">
        <v>1</v>
      </c>
    </row>
    <row r="2878" spans="1:13">
      <c r="A2878" s="17" t="s">
        <v>560</v>
      </c>
      <c r="B2878" s="17" t="s">
        <v>542</v>
      </c>
      <c r="C2878" s="18"/>
      <c r="D2878" s="19">
        <v>1</v>
      </c>
      <c r="E2878" s="58"/>
      <c r="F2878" s="20"/>
      <c r="G2878" s="18"/>
      <c r="H2878" s="25"/>
      <c r="I2878" s="15">
        <v>2878</v>
      </c>
      <c r="J2878" s="15"/>
      <c r="K2878" s="16"/>
      <c r="L2878" s="59" t="s">
        <v>573</v>
      </c>
      <c r="M2878">
        <v>1</v>
      </c>
    </row>
    <row r="2879" spans="1:13">
      <c r="A2879" s="17" t="s">
        <v>309</v>
      </c>
      <c r="B2879" s="17" t="s">
        <v>560</v>
      </c>
      <c r="C2879" s="18"/>
      <c r="D2879" s="19">
        <v>1</v>
      </c>
      <c r="E2879" s="58"/>
      <c r="F2879" s="20"/>
      <c r="G2879" s="18"/>
      <c r="H2879" s="25"/>
      <c r="I2879" s="15">
        <v>2879</v>
      </c>
      <c r="J2879" s="15"/>
      <c r="K2879" s="16"/>
      <c r="L2879" s="59" t="s">
        <v>573</v>
      </c>
      <c r="M2879">
        <v>1</v>
      </c>
    </row>
    <row r="2880" spans="1:13">
      <c r="A2880" s="17" t="s">
        <v>560</v>
      </c>
      <c r="B2880" s="17" t="s">
        <v>309</v>
      </c>
      <c r="C2880" s="18"/>
      <c r="D2880" s="19">
        <v>1</v>
      </c>
      <c r="E2880" s="58"/>
      <c r="F2880" s="20"/>
      <c r="G2880" s="18"/>
      <c r="H2880" s="25"/>
      <c r="I2880" s="15">
        <v>2880</v>
      </c>
      <c r="J2880" s="15"/>
      <c r="K2880" s="16"/>
      <c r="L2880" s="59" t="s">
        <v>573</v>
      </c>
      <c r="M2880">
        <v>1</v>
      </c>
    </row>
    <row r="2881" spans="1:13">
      <c r="A2881" s="17" t="s">
        <v>560</v>
      </c>
      <c r="B2881" s="17" t="s">
        <v>180</v>
      </c>
      <c r="C2881" s="18"/>
      <c r="D2881" s="19">
        <v>1</v>
      </c>
      <c r="E2881" s="58"/>
      <c r="F2881" s="20"/>
      <c r="G2881" s="18"/>
      <c r="H2881" s="25"/>
      <c r="I2881" s="15">
        <v>2881</v>
      </c>
      <c r="J2881" s="15"/>
      <c r="K2881" s="16"/>
      <c r="L2881" s="59" t="s">
        <v>573</v>
      </c>
      <c r="M2881">
        <v>1</v>
      </c>
    </row>
    <row r="2882" spans="1:13">
      <c r="A2882" s="17" t="s">
        <v>521</v>
      </c>
      <c r="B2882" s="17" t="s">
        <v>560</v>
      </c>
      <c r="C2882" s="18"/>
      <c r="D2882" s="19">
        <v>1</v>
      </c>
      <c r="E2882" s="58"/>
      <c r="F2882" s="20"/>
      <c r="G2882" s="18"/>
      <c r="H2882" s="25"/>
      <c r="I2882" s="15">
        <v>2882</v>
      </c>
      <c r="J2882" s="15"/>
      <c r="K2882" s="16"/>
      <c r="L2882" s="59" t="s">
        <v>573</v>
      </c>
      <c r="M2882">
        <v>1</v>
      </c>
    </row>
    <row r="2883" spans="1:13">
      <c r="A2883" s="17" t="s">
        <v>560</v>
      </c>
      <c r="B2883" s="17" t="s">
        <v>521</v>
      </c>
      <c r="C2883" s="18"/>
      <c r="D2883" s="19">
        <v>1</v>
      </c>
      <c r="E2883" s="58"/>
      <c r="F2883" s="20"/>
      <c r="G2883" s="18"/>
      <c r="H2883" s="25"/>
      <c r="I2883" s="15">
        <v>2883</v>
      </c>
      <c r="J2883" s="15"/>
      <c r="K2883" s="16"/>
      <c r="L2883" s="59" t="s">
        <v>573</v>
      </c>
      <c r="M2883">
        <v>1</v>
      </c>
    </row>
    <row r="2884" spans="1:13">
      <c r="A2884" s="17" t="s">
        <v>560</v>
      </c>
      <c r="B2884" s="17" t="s">
        <v>492</v>
      </c>
      <c r="C2884" s="18"/>
      <c r="D2884" s="19">
        <v>1</v>
      </c>
      <c r="E2884" s="58"/>
      <c r="F2884" s="20"/>
      <c r="G2884" s="18"/>
      <c r="H2884" s="25"/>
      <c r="I2884" s="15">
        <v>2884</v>
      </c>
      <c r="J2884" s="15"/>
      <c r="K2884" s="16"/>
      <c r="L2884" s="59" t="s">
        <v>573</v>
      </c>
      <c r="M2884">
        <v>1</v>
      </c>
    </row>
    <row r="2885" spans="1:13">
      <c r="A2885" s="17" t="s">
        <v>486</v>
      </c>
      <c r="B2885" s="17" t="s">
        <v>332</v>
      </c>
      <c r="C2885" s="18"/>
      <c r="D2885" s="19">
        <v>1</v>
      </c>
      <c r="E2885" s="58"/>
      <c r="F2885" s="20"/>
      <c r="G2885" s="18"/>
      <c r="H2885" s="25"/>
      <c r="I2885" s="15">
        <v>2885</v>
      </c>
      <c r="J2885" s="15"/>
      <c r="K2885" s="16"/>
      <c r="L2885" s="59" t="s">
        <v>573</v>
      </c>
      <c r="M2885">
        <v>1</v>
      </c>
    </row>
    <row r="2886" spans="1:13">
      <c r="A2886" s="17" t="s">
        <v>332</v>
      </c>
      <c r="B2886" s="17" t="s">
        <v>468</v>
      </c>
      <c r="C2886" s="18"/>
      <c r="D2886" s="19">
        <v>1</v>
      </c>
      <c r="E2886" s="58"/>
      <c r="F2886" s="20"/>
      <c r="G2886" s="18"/>
      <c r="H2886" s="25"/>
      <c r="I2886" s="15">
        <v>2886</v>
      </c>
      <c r="J2886" s="15"/>
      <c r="K2886" s="16"/>
      <c r="L2886" s="59" t="s">
        <v>573</v>
      </c>
      <c r="M2886">
        <v>1</v>
      </c>
    </row>
    <row r="2887" spans="1:13">
      <c r="A2887" s="17" t="s">
        <v>332</v>
      </c>
      <c r="B2887" s="17" t="s">
        <v>486</v>
      </c>
      <c r="C2887" s="18"/>
      <c r="D2887" s="19">
        <v>1</v>
      </c>
      <c r="E2887" s="58"/>
      <c r="F2887" s="20"/>
      <c r="G2887" s="18"/>
      <c r="H2887" s="25"/>
      <c r="I2887" s="15">
        <v>2887</v>
      </c>
      <c r="J2887" s="15"/>
      <c r="K2887" s="16"/>
      <c r="L2887" s="59" t="s">
        <v>573</v>
      </c>
      <c r="M2887">
        <v>1</v>
      </c>
    </row>
    <row r="2888" spans="1:13">
      <c r="A2888" s="17" t="s">
        <v>332</v>
      </c>
      <c r="B2888" s="17" t="s">
        <v>513</v>
      </c>
      <c r="C2888" s="18"/>
      <c r="D2888" s="19">
        <v>1</v>
      </c>
      <c r="E2888" s="58"/>
      <c r="F2888" s="20"/>
      <c r="G2888" s="18"/>
      <c r="H2888" s="25"/>
      <c r="I2888" s="15">
        <v>2888</v>
      </c>
      <c r="J2888" s="15"/>
      <c r="K2888" s="16"/>
      <c r="L2888" s="59" t="s">
        <v>573</v>
      </c>
      <c r="M2888">
        <v>1</v>
      </c>
    </row>
    <row r="2889" spans="1:13">
      <c r="A2889" s="17" t="s">
        <v>468</v>
      </c>
      <c r="B2889" s="17" t="s">
        <v>332</v>
      </c>
      <c r="C2889" s="18"/>
      <c r="D2889" s="19">
        <v>1</v>
      </c>
      <c r="E2889" s="58"/>
      <c r="F2889" s="20"/>
      <c r="G2889" s="18"/>
      <c r="H2889" s="25"/>
      <c r="I2889" s="15">
        <v>2889</v>
      </c>
      <c r="J2889" s="15"/>
      <c r="K2889" s="16"/>
      <c r="L2889" s="59" t="s">
        <v>573</v>
      </c>
      <c r="M2889">
        <v>1</v>
      </c>
    </row>
    <row r="2890" spans="1:13">
      <c r="A2890" s="17" t="s">
        <v>513</v>
      </c>
      <c r="B2890" s="17" t="s">
        <v>332</v>
      </c>
      <c r="C2890" s="18"/>
      <c r="D2890" s="19">
        <v>1</v>
      </c>
      <c r="E2890" s="58"/>
      <c r="F2890" s="20"/>
      <c r="G2890" s="18"/>
      <c r="H2890" s="25"/>
      <c r="I2890" s="15">
        <v>2890</v>
      </c>
      <c r="J2890" s="15"/>
      <c r="K2890" s="16"/>
      <c r="L2890" s="59" t="s">
        <v>573</v>
      </c>
      <c r="M2890">
        <v>1</v>
      </c>
    </row>
    <row r="2891" spans="1:13">
      <c r="A2891" s="17" t="s">
        <v>560</v>
      </c>
      <c r="B2891" s="17" t="s">
        <v>332</v>
      </c>
      <c r="C2891" s="18"/>
      <c r="D2891" s="19">
        <v>1</v>
      </c>
      <c r="E2891" s="58"/>
      <c r="F2891" s="20"/>
      <c r="G2891" s="18"/>
      <c r="H2891" s="25"/>
      <c r="I2891" s="15">
        <v>2891</v>
      </c>
      <c r="J2891" s="15"/>
      <c r="K2891" s="16"/>
      <c r="L2891" s="59" t="s">
        <v>573</v>
      </c>
      <c r="M2891">
        <v>1</v>
      </c>
    </row>
    <row r="2892" spans="1:13">
      <c r="A2892" s="17" t="s">
        <v>486</v>
      </c>
      <c r="B2892" s="17" t="s">
        <v>468</v>
      </c>
      <c r="C2892" s="18"/>
      <c r="D2892" s="19">
        <v>1</v>
      </c>
      <c r="E2892" s="58"/>
      <c r="F2892" s="20"/>
      <c r="G2892" s="18"/>
      <c r="H2892" s="25"/>
      <c r="I2892" s="15">
        <v>2892</v>
      </c>
      <c r="J2892" s="15"/>
      <c r="K2892" s="16"/>
      <c r="L2892" s="59" t="s">
        <v>573</v>
      </c>
      <c r="M2892">
        <v>1</v>
      </c>
    </row>
    <row r="2893" spans="1:13">
      <c r="A2893" s="17" t="s">
        <v>486</v>
      </c>
      <c r="B2893" s="17" t="s">
        <v>513</v>
      </c>
      <c r="C2893" s="18"/>
      <c r="D2893" s="19">
        <v>1</v>
      </c>
      <c r="E2893" s="58"/>
      <c r="F2893" s="20"/>
      <c r="G2893" s="18"/>
      <c r="H2893" s="25"/>
      <c r="I2893" s="15">
        <v>2893</v>
      </c>
      <c r="J2893" s="15"/>
      <c r="K2893" s="16"/>
      <c r="L2893" s="59" t="s">
        <v>573</v>
      </c>
      <c r="M2893">
        <v>1</v>
      </c>
    </row>
    <row r="2894" spans="1:13">
      <c r="A2894" s="17" t="s">
        <v>468</v>
      </c>
      <c r="B2894" s="17" t="s">
        <v>486</v>
      </c>
      <c r="C2894" s="18"/>
      <c r="D2894" s="19">
        <v>1</v>
      </c>
      <c r="E2894" s="58"/>
      <c r="F2894" s="20"/>
      <c r="G2894" s="18"/>
      <c r="H2894" s="25"/>
      <c r="I2894" s="15">
        <v>2894</v>
      </c>
      <c r="J2894" s="15"/>
      <c r="K2894" s="16"/>
      <c r="L2894" s="59" t="s">
        <v>573</v>
      </c>
      <c r="M2894">
        <v>1</v>
      </c>
    </row>
    <row r="2895" spans="1:13">
      <c r="A2895" s="17" t="s">
        <v>513</v>
      </c>
      <c r="B2895" s="17" t="s">
        <v>486</v>
      </c>
      <c r="C2895" s="18"/>
      <c r="D2895" s="19">
        <v>1</v>
      </c>
      <c r="E2895" s="58"/>
      <c r="F2895" s="20"/>
      <c r="G2895" s="18"/>
      <c r="H2895" s="25"/>
      <c r="I2895" s="15">
        <v>2895</v>
      </c>
      <c r="J2895" s="15"/>
      <c r="K2895" s="16"/>
      <c r="L2895" s="59" t="s">
        <v>573</v>
      </c>
      <c r="M2895">
        <v>1</v>
      </c>
    </row>
    <row r="2896" spans="1:13">
      <c r="A2896" s="17" t="s">
        <v>560</v>
      </c>
      <c r="B2896" s="17" t="s">
        <v>486</v>
      </c>
      <c r="C2896" s="18"/>
      <c r="D2896" s="19">
        <v>1</v>
      </c>
      <c r="E2896" s="58"/>
      <c r="F2896" s="20"/>
      <c r="G2896" s="18"/>
      <c r="H2896" s="25"/>
      <c r="I2896" s="15">
        <v>2896</v>
      </c>
      <c r="J2896" s="15"/>
      <c r="K2896" s="16"/>
      <c r="L2896" s="59" t="s">
        <v>573</v>
      </c>
      <c r="M2896">
        <v>1</v>
      </c>
    </row>
    <row r="2897" spans="1:13">
      <c r="A2897" s="17" t="s">
        <v>468</v>
      </c>
      <c r="B2897" s="17" t="s">
        <v>513</v>
      </c>
      <c r="C2897" s="18"/>
      <c r="D2897" s="19">
        <v>1</v>
      </c>
      <c r="E2897" s="58"/>
      <c r="F2897" s="20"/>
      <c r="G2897" s="18"/>
      <c r="H2897" s="25"/>
      <c r="I2897" s="15">
        <v>2897</v>
      </c>
      <c r="J2897" s="15"/>
      <c r="K2897" s="16"/>
      <c r="L2897" s="59" t="s">
        <v>573</v>
      </c>
      <c r="M2897">
        <v>1</v>
      </c>
    </row>
    <row r="2898" spans="1:13">
      <c r="A2898" s="17" t="s">
        <v>513</v>
      </c>
      <c r="B2898" s="17" t="s">
        <v>468</v>
      </c>
      <c r="C2898" s="18"/>
      <c r="D2898" s="19">
        <v>1</v>
      </c>
      <c r="E2898" s="58"/>
      <c r="F2898" s="20"/>
      <c r="G2898" s="18"/>
      <c r="H2898" s="25"/>
      <c r="I2898" s="15">
        <v>2898</v>
      </c>
      <c r="J2898" s="15"/>
      <c r="K2898" s="16"/>
      <c r="L2898" s="59" t="s">
        <v>573</v>
      </c>
      <c r="M2898">
        <v>1</v>
      </c>
    </row>
    <row r="2899" spans="1:13">
      <c r="A2899" s="17" t="s">
        <v>560</v>
      </c>
      <c r="B2899" s="17" t="s">
        <v>468</v>
      </c>
      <c r="C2899" s="18"/>
      <c r="D2899" s="19">
        <v>1</v>
      </c>
      <c r="E2899" s="58"/>
      <c r="F2899" s="20"/>
      <c r="G2899" s="18"/>
      <c r="H2899" s="25"/>
      <c r="I2899" s="15">
        <v>2899</v>
      </c>
      <c r="J2899" s="15"/>
      <c r="K2899" s="16"/>
      <c r="L2899" s="59" t="s">
        <v>573</v>
      </c>
      <c r="M2899">
        <v>1</v>
      </c>
    </row>
    <row r="2900" spans="1:13">
      <c r="A2900" s="17" t="s">
        <v>560</v>
      </c>
      <c r="B2900" s="17" t="s">
        <v>513</v>
      </c>
      <c r="C2900" s="18"/>
      <c r="D2900" s="19">
        <v>1</v>
      </c>
      <c r="E2900" s="58"/>
      <c r="F2900" s="20"/>
      <c r="G2900" s="18"/>
      <c r="H2900" s="25"/>
      <c r="I2900" s="15">
        <v>2900</v>
      </c>
      <c r="J2900" s="15"/>
      <c r="K2900" s="16"/>
      <c r="L2900" s="59" t="s">
        <v>573</v>
      </c>
      <c r="M2900">
        <v>1</v>
      </c>
    </row>
    <row r="2901" spans="1:13">
      <c r="A2901" s="17" t="s">
        <v>560</v>
      </c>
      <c r="B2901" s="17" t="s">
        <v>549</v>
      </c>
      <c r="C2901" s="18"/>
      <c r="D2901" s="19">
        <v>5.5</v>
      </c>
      <c r="E2901" s="58"/>
      <c r="F2901" s="20"/>
      <c r="G2901" s="18"/>
      <c r="H2901" s="25"/>
      <c r="I2901" s="15">
        <v>2901</v>
      </c>
      <c r="J2901" s="15"/>
      <c r="K2901" s="16"/>
      <c r="L2901" s="59" t="s">
        <v>572</v>
      </c>
      <c r="M2901">
        <v>2</v>
      </c>
    </row>
    <row r="2902" spans="1:13">
      <c r="A2902" s="17" t="s">
        <v>549</v>
      </c>
      <c r="B2902" s="17" t="s">
        <v>560</v>
      </c>
      <c r="C2902" s="18"/>
      <c r="D2902" s="19">
        <v>1</v>
      </c>
      <c r="E2902" s="58"/>
      <c r="F2902" s="20"/>
      <c r="G2902" s="18"/>
      <c r="H2902" s="25"/>
      <c r="I2902" s="15">
        <v>2902</v>
      </c>
      <c r="J2902" s="15"/>
      <c r="K2902" s="16"/>
      <c r="L2902" s="59" t="s">
        <v>573</v>
      </c>
      <c r="M2902">
        <v>1</v>
      </c>
    </row>
    <row r="2903" spans="1:13">
      <c r="A2903" s="17" t="s">
        <v>560</v>
      </c>
      <c r="B2903" s="17" t="s">
        <v>568</v>
      </c>
      <c r="C2903" s="18"/>
      <c r="D2903" s="19">
        <v>1</v>
      </c>
      <c r="E2903" s="58"/>
      <c r="F2903" s="20"/>
      <c r="G2903" s="18"/>
      <c r="H2903" s="25"/>
      <c r="I2903" s="15">
        <v>2903</v>
      </c>
      <c r="J2903" s="15"/>
      <c r="K2903" s="16"/>
      <c r="L2903" s="59" t="s">
        <v>573</v>
      </c>
      <c r="M2903">
        <v>1</v>
      </c>
    </row>
  </sheetData>
  <dataConsolidate/>
  <dataValidations count="11">
    <dataValidation allowBlank="1" showInputMessage="1" promptTitle="Edge Color" prompt="To select an optional edge color, right-click and select Select Color on the right-click menu." sqref="C3:C2903"/>
    <dataValidation allowBlank="1" showInputMessage="1" errorTitle="Invalid Edge Width" error="The optional edge width must be a whole number between 1 and 10." promptTitle="Edge Width" prompt="Enter an optional edge width between 1 and 10." sqref="D3:D2903"/>
    <dataValidation allowBlank="1" showInputMessage="1" errorTitle="Invalid Edge Opacity" error="The optional edge opacity must be a whole number between 0 and 10." promptTitle="Edge Opacity" prompt="Enter an optional edge opacity between 0 (transparent) and 100 (opaque)." sqref="F3:F2903"/>
    <dataValidation type="list" allowBlank="1" showInputMessage="1" showErrorMessage="1" errorTitle="Invalid Edge Visibility" error="You have entered an unrecognized edge visibility.  Try selecting from the drop-down list instead." promptTitle="Edge Visibility" prompt="Select an optional edge visibility.  Edges are shown by default." sqref="G3:G2903">
      <formula1>ValidEdgeVisibilities</formula1>
    </dataValidation>
    <dataValidation allowBlank="1" showInputMessage="1" showErrorMessage="1" promptTitle="Vertex 1 Name" prompt="Enter the name of the edge's first vertex." sqref="A3:A2903"/>
    <dataValidation allowBlank="1" showInputMessage="1" showErrorMessage="1" promptTitle="Vertex 2 Name" prompt="Enter the name of the edge's second vertex." sqref="B3:B2903"/>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I3:I2903"/>
    <dataValidation allowBlank="1" showErrorMessage="1" sqref="K2:K2903"/>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J3:J2903"/>
    <dataValidation allowBlank="1" showInputMessage="1" showErrorMessage="1" errorTitle="Invalid Edge Visibility" error="You have entered an unrecognized edge visibility.  Try selecting from the drop-down list instead." promptTitle="Edge Label" prompt="Enter an optional edge label." sqref="H3:H2903"/>
    <dataValidation type="list" allowBlank="1" showInputMessage="1" showErrorMessage="1" errorTitle="Invalid Edge Style" error="You have entered an unrecognized edge style.  Try selecting from the drop-down list instead." promptTitle="Edge Style" prompt="Select an optional edge style.  Edges are Solid by default." sqref="E3:E2903">
      <formula1>ValidEdgeStyles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2"/>
  <dimension ref="A1:AR457"/>
  <sheetViews>
    <sheetView tabSelected="1" workbookViewId="0">
      <pane ySplit="2" topLeftCell="A61" activePane="bottomLeft" state="frozen"/>
      <selection pane="bottomLeft" activeCell="A2" sqref="A2:AP2"/>
    </sheetView>
  </sheetViews>
  <sheetFormatPr defaultRowHeight="16.8" customHeight="1"/>
  <cols>
    <col min="1" max="1" width="15.21875" style="1" customWidth="1"/>
    <col min="2" max="2" width="11.77734375" customWidth="1"/>
    <col min="3" max="3" width="9.33203125" style="3" customWidth="1"/>
    <col min="4" max="4" width="9.5546875" style="6" customWidth="1"/>
    <col min="5" max="5" width="14.33203125" style="2" customWidth="1"/>
    <col min="6" max="7" width="14.33203125" style="3" customWidth="1"/>
    <col min="8" max="8" width="14.44140625" style="3" customWidth="1"/>
    <col min="9" max="9" width="7.88671875" style="3" hidden="1" customWidth="1"/>
    <col min="10" max="10" width="8.5546875" hidden="1" customWidth="1"/>
    <col min="11" max="11" width="6.6640625" hidden="1" customWidth="1"/>
    <col min="12" max="12" width="9.88671875" hidden="1" customWidth="1"/>
    <col min="13" max="13" width="7.6640625" hidden="1" customWidth="1"/>
    <col min="14" max="14" width="11" hidden="1" customWidth="1"/>
    <col min="15" max="15" width="8.5546875" hidden="1" customWidth="1"/>
    <col min="16" max="16" width="9.6640625" hidden="1" customWidth="1"/>
    <col min="17" max="17" width="10.5546875" hidden="1" customWidth="1"/>
    <col min="18" max="18" width="10.5546875" style="1" hidden="1" customWidth="1"/>
    <col min="19" max="20" width="9.109375" hidden="1" customWidth="1"/>
    <col min="21" max="22" width="4.33203125" hidden="1" customWidth="1"/>
    <col min="23" max="23" width="10.33203125" hidden="1" customWidth="1"/>
    <col min="24" max="24" width="6.44140625" hidden="1" customWidth="1"/>
    <col min="25" max="25" width="8.33203125" hidden="1" customWidth="1"/>
    <col min="26" max="26" width="5" hidden="1" customWidth="1"/>
    <col min="27" max="28" width="16" hidden="1" customWidth="1"/>
    <col min="29" max="29" width="10.44140625" bestFit="1" customWidth="1"/>
    <col min="30" max="30" width="11.109375" bestFit="1" customWidth="1"/>
    <col min="31" max="31" width="9.6640625" bestFit="1" customWidth="1"/>
    <col min="32" max="32" width="11.44140625" bestFit="1" customWidth="1"/>
    <col min="33" max="33" width="13" customWidth="1"/>
    <col min="34" max="34" width="7.6640625" bestFit="1" customWidth="1"/>
    <col min="35" max="35" width="18.109375" bestFit="1" customWidth="1"/>
    <col min="36" max="36" width="14.33203125" bestFit="1" customWidth="1"/>
    <col min="37" max="38" width="15.6640625" bestFit="1" customWidth="1"/>
    <col min="39" max="39" width="15.6640625" customWidth="1"/>
    <col min="40" max="41" width="8.88671875" bestFit="1" customWidth="1"/>
  </cols>
  <sheetData>
    <row r="1" spans="1:44" ht="16.8" customHeight="1">
      <c r="A1" s="1" t="s">
        <v>313</v>
      </c>
      <c r="C1" s="78" t="s">
        <v>51</v>
      </c>
      <c r="D1" s="32"/>
      <c r="E1" s="33"/>
      <c r="F1" s="31"/>
      <c r="G1" s="31"/>
      <c r="H1" s="31"/>
      <c r="I1" s="34" t="s">
        <v>48</v>
      </c>
      <c r="J1" s="28"/>
      <c r="K1" s="28"/>
      <c r="L1" s="28"/>
      <c r="M1" s="28"/>
      <c r="N1" s="28"/>
      <c r="O1" s="36" t="s">
        <v>52</v>
      </c>
      <c r="P1" s="35"/>
      <c r="Q1" s="35"/>
      <c r="R1" s="77"/>
      <c r="S1" s="35"/>
      <c r="T1" s="38" t="s">
        <v>53</v>
      </c>
      <c r="U1" s="37"/>
      <c r="V1" s="37"/>
      <c r="W1" s="37"/>
      <c r="X1" s="37"/>
      <c r="Y1" s="37"/>
      <c r="Z1" s="39" t="s">
        <v>49</v>
      </c>
      <c r="AA1" s="30"/>
      <c r="AB1" s="40" t="s">
        <v>50</v>
      </c>
      <c r="AC1" t="s">
        <v>3311</v>
      </c>
    </row>
    <row r="2" spans="1:44" ht="28.8" customHeight="1">
      <c r="A2" s="11" t="s">
        <v>5</v>
      </c>
      <c r="B2" t="s">
        <v>3295</v>
      </c>
      <c r="C2" s="14" t="s">
        <v>34</v>
      </c>
      <c r="D2" s="14" t="s">
        <v>35</v>
      </c>
      <c r="E2" s="14" t="s">
        <v>36</v>
      </c>
      <c r="F2" s="14" t="s">
        <v>37</v>
      </c>
      <c r="G2" s="14" t="s">
        <v>38</v>
      </c>
      <c r="H2" s="14" t="s">
        <v>39</v>
      </c>
      <c r="I2" s="8" t="s">
        <v>2</v>
      </c>
      <c r="J2" s="8" t="s">
        <v>8</v>
      </c>
      <c r="K2" s="9" t="s">
        <v>54</v>
      </c>
      <c r="L2" s="10" t="s">
        <v>4</v>
      </c>
      <c r="M2" s="8" t="s">
        <v>57</v>
      </c>
      <c r="N2" s="8" t="s">
        <v>11</v>
      </c>
      <c r="O2" s="8" t="s">
        <v>55</v>
      </c>
      <c r="P2" s="8" t="s">
        <v>56</v>
      </c>
      <c r="Q2" s="8" t="s">
        <v>86</v>
      </c>
      <c r="R2" s="11" t="s">
        <v>3293</v>
      </c>
      <c r="S2" s="8" t="s">
        <v>10</v>
      </c>
      <c r="T2" s="8" t="s">
        <v>29</v>
      </c>
      <c r="U2" s="8" t="s">
        <v>15</v>
      </c>
      <c r="V2" s="8" t="s">
        <v>16</v>
      </c>
      <c r="W2" s="8" t="s">
        <v>13</v>
      </c>
      <c r="X2" s="8" t="s">
        <v>30</v>
      </c>
      <c r="Y2" s="8" t="s">
        <v>31</v>
      </c>
      <c r="Z2" s="11" t="s">
        <v>12</v>
      </c>
      <c r="AA2" s="11" t="s">
        <v>45</v>
      </c>
      <c r="AB2" s="8" t="s">
        <v>28</v>
      </c>
      <c r="AC2" t="s">
        <v>573</v>
      </c>
      <c r="AD2" t="s">
        <v>612</v>
      </c>
      <c r="AE2" t="s">
        <v>613</v>
      </c>
      <c r="AF2" t="s">
        <v>614</v>
      </c>
      <c r="AG2" t="s">
        <v>615</v>
      </c>
      <c r="AH2" t="s">
        <v>616</v>
      </c>
      <c r="AI2" t="s">
        <v>617</v>
      </c>
      <c r="AJ2" t="s">
        <v>618</v>
      </c>
      <c r="AK2" t="s">
        <v>619</v>
      </c>
      <c r="AL2" t="s">
        <v>620</v>
      </c>
      <c r="AM2" t="s">
        <v>3313</v>
      </c>
      <c r="AN2" t="s">
        <v>621</v>
      </c>
      <c r="AO2" t="s">
        <v>622</v>
      </c>
      <c r="AP2" t="s">
        <v>3292</v>
      </c>
      <c r="AQ2" s="3"/>
      <c r="AR2" s="3"/>
    </row>
    <row r="3" spans="1:44" ht="34.049999999999997" customHeight="1">
      <c r="A3" s="17" t="s">
        <v>313</v>
      </c>
      <c r="C3" s="60">
        <v>10</v>
      </c>
      <c r="D3" s="60">
        <v>112</v>
      </c>
      <c r="E3" s="61">
        <v>1</v>
      </c>
      <c r="F3" s="61">
        <v>1.7921760391198045</v>
      </c>
      <c r="G3" s="61">
        <v>0.20263961048338558</v>
      </c>
      <c r="H3" s="61">
        <v>5.120353226036177E-2</v>
      </c>
      <c r="I3" s="18"/>
      <c r="J3" s="18"/>
      <c r="K3" s="19">
        <v>3.7823458282950422</v>
      </c>
      <c r="L3" s="20">
        <v>99.167259313415968</v>
      </c>
      <c r="M3" s="18" t="s">
        <v>1516</v>
      </c>
      <c r="N3" s="18"/>
      <c r="O3" s="25" t="s">
        <v>313</v>
      </c>
      <c r="P3" s="26"/>
      <c r="Q3" s="26"/>
      <c r="R3" s="25"/>
      <c r="S3" s="74" t="s">
        <v>3314</v>
      </c>
      <c r="T3" s="21">
        <v>245.87474660197401</v>
      </c>
      <c r="U3" s="22">
        <v>4641.18994140625</v>
      </c>
      <c r="V3" s="22">
        <v>4787.48095703125</v>
      </c>
      <c r="W3" s="23"/>
      <c r="X3" s="24"/>
      <c r="Y3" s="24"/>
      <c r="Z3" s="15">
        <v>3</v>
      </c>
      <c r="AA3" s="15"/>
      <c r="AB3" s="16"/>
      <c r="AC3">
        <v>473</v>
      </c>
      <c r="AD3">
        <v>743</v>
      </c>
      <c r="AE3">
        <v>110</v>
      </c>
      <c r="AF3">
        <v>1</v>
      </c>
      <c r="AG3" t="s">
        <v>628</v>
      </c>
      <c r="AH3" t="s">
        <v>1008</v>
      </c>
      <c r="AI3">
        <v>-18000</v>
      </c>
      <c r="AJ3" t="s">
        <v>1061</v>
      </c>
      <c r="AK3" t="s">
        <v>1960</v>
      </c>
      <c r="AL3" t="s">
        <v>1968</v>
      </c>
      <c r="AM3" s="3" t="str">
        <f>Vertices[[#This Row],[Vertex]]&amp;CHAR(10)&amp;Vertices[[#This Row],[Followers]]&amp;CHAR(10)&amp;Vertices[[#This Row],[Description]]&amp;CHAR(10)&amp;Vertices[[#This Row],[Tweet]]</f>
        <v>www2010
743
Official updates for the 19th International World Wide Web Conference, April 26-30, 2010
WWW2010 Opening Ceremony Panel Discussion http://bit.ly/cgYamA</v>
      </c>
      <c r="AN3" t="s">
        <v>2423</v>
      </c>
      <c r="AO3" t="s">
        <v>2846</v>
      </c>
      <c r="AQ3" s="3"/>
      <c r="AR3" s="3"/>
    </row>
    <row r="4" spans="1:44" ht="34.049999999999997" customHeight="1">
      <c r="A4" s="17" t="s">
        <v>531</v>
      </c>
      <c r="C4" s="60">
        <v>76</v>
      </c>
      <c r="D4" s="60">
        <v>2</v>
      </c>
      <c r="E4" s="61">
        <v>0.41819616400782095</v>
      </c>
      <c r="F4" s="61">
        <v>2.0929095354523226</v>
      </c>
      <c r="G4" s="61">
        <v>0.10979878947001846</v>
      </c>
      <c r="H4" s="61">
        <v>4.5263157894736845E-2</v>
      </c>
      <c r="I4" s="18"/>
      <c r="J4" s="18"/>
      <c r="K4" s="19">
        <v>10</v>
      </c>
      <c r="L4" s="20">
        <v>70.145624937689007</v>
      </c>
      <c r="M4" s="18" t="s">
        <v>1539</v>
      </c>
      <c r="N4" s="18"/>
      <c r="O4" s="25" t="s">
        <v>531</v>
      </c>
      <c r="P4" s="26"/>
      <c r="Q4" s="26"/>
      <c r="R4" s="25"/>
      <c r="S4" s="74" t="s">
        <v>3315</v>
      </c>
      <c r="T4" s="21">
        <v>8779.9424080289791</v>
      </c>
      <c r="U4" s="22">
        <v>3732.3076171875</v>
      </c>
      <c r="V4" s="22">
        <v>5784.81640625</v>
      </c>
      <c r="W4" s="23"/>
      <c r="X4" s="24"/>
      <c r="Y4" s="24"/>
      <c r="Z4" s="15">
        <v>4</v>
      </c>
      <c r="AA4" s="15"/>
      <c r="AB4" s="16"/>
      <c r="AC4">
        <v>633</v>
      </c>
      <c r="AD4">
        <v>26428</v>
      </c>
      <c r="AE4">
        <v>1657</v>
      </c>
      <c r="AF4">
        <v>11</v>
      </c>
      <c r="AG4" t="s">
        <v>650</v>
      </c>
      <c r="AH4" t="s">
        <v>1008</v>
      </c>
      <c r="AI4">
        <v>-18000</v>
      </c>
      <c r="AJ4" t="s">
        <v>1084</v>
      </c>
      <c r="AK4" t="s">
        <v>1960</v>
      </c>
      <c r="AL4" t="s">
        <v>1991</v>
      </c>
      <c r="AM4" s="3" t="str">
        <f>Vertices[[#This Row],[Vertex]]&amp;CHAR(10)&amp;Vertices[[#This Row],[Followers]]&amp;CHAR(10)&amp;Vertices[[#This Row],[Description]]&amp;CHAR(10)&amp;Vertices[[#This Row],[Tweet]]</f>
        <v>zephoria
26428
social media scholar, youth researcher &amp; advocate | Microsoft Research, Harvard Berkman Center | zephoria@zephoria.org
For those who don't know #WWW: http://www2010.org/www/  Conference is in Raleigh this week. (@learnedhoof)</v>
      </c>
      <c r="AN4" t="s">
        <v>2445</v>
      </c>
      <c r="AO4" t="s">
        <v>2869</v>
      </c>
    </row>
    <row r="5" spans="1:44" ht="34.049999999999997" customHeight="1">
      <c r="A5" s="17" t="s">
        <v>282</v>
      </c>
      <c r="C5" s="60">
        <v>43</v>
      </c>
      <c r="D5" s="60">
        <v>5</v>
      </c>
      <c r="E5" s="61">
        <v>0.24359452567641912</v>
      </c>
      <c r="F5" s="61">
        <v>2.3056234718826407</v>
      </c>
      <c r="G5" s="61">
        <v>5.7956150649400358E-2</v>
      </c>
      <c r="H5" s="61">
        <v>6.0606060606060608E-2</v>
      </c>
      <c r="I5" s="18"/>
      <c r="J5" s="18"/>
      <c r="K5" s="19">
        <v>10</v>
      </c>
      <c r="L5" s="20">
        <v>80.785949287162268</v>
      </c>
      <c r="M5" s="18" t="s">
        <v>1551</v>
      </c>
      <c r="N5" s="18"/>
      <c r="O5" s="25" t="s">
        <v>282</v>
      </c>
      <c r="P5" s="26"/>
      <c r="Q5" s="26"/>
      <c r="R5" s="25"/>
      <c r="S5" s="74" t="s">
        <v>3316</v>
      </c>
      <c r="T5" s="21">
        <v>5651.0611478515175</v>
      </c>
      <c r="U5" s="22">
        <v>4105.97509765625</v>
      </c>
      <c r="V5" s="22">
        <v>6983.34716796875</v>
      </c>
      <c r="W5" s="23"/>
      <c r="X5" s="24"/>
      <c r="Y5" s="24"/>
      <c r="Z5" s="15">
        <v>5</v>
      </c>
      <c r="AA5" s="15"/>
      <c r="AB5" s="16"/>
      <c r="AC5">
        <v>463</v>
      </c>
      <c r="AD5">
        <v>17011</v>
      </c>
      <c r="AE5">
        <v>448</v>
      </c>
      <c r="AF5">
        <v>2</v>
      </c>
      <c r="AG5" t="s">
        <v>661</v>
      </c>
      <c r="AH5" t="s">
        <v>1012</v>
      </c>
      <c r="AI5">
        <v>-28800</v>
      </c>
      <c r="AJ5" t="s">
        <v>1096</v>
      </c>
      <c r="AK5" t="s">
        <v>1960</v>
      </c>
      <c r="AL5" t="s">
        <v>2003</v>
      </c>
      <c r="AM5" s="3" t="str">
        <f>Vertices[[#This Row],[Vertex]]&amp;CHAR(10)&amp;Vertices[[#This Row],[Followers]]&amp;CHAR(10)&amp;Vertices[[#This Row],[Description]]&amp;CHAR(10)&amp;Vertices[[#This Row],[Tweet]]</f>
        <v>MSFTResearch
17011
Microsoft Research is dedicated to conducting both basic and applied research in computer science and software engineering.
Microsoft Research is presenting 17 papers during WWW2010 April 26-30. Check out: http://bit.ly/bn9iV9 for more info.</v>
      </c>
      <c r="AN5" t="s">
        <v>2456</v>
      </c>
      <c r="AO5" t="s">
        <v>2881</v>
      </c>
    </row>
    <row r="6" spans="1:44" ht="34.049999999999997" customHeight="1">
      <c r="A6" s="17" t="s">
        <v>549</v>
      </c>
      <c r="C6" s="60">
        <v>36</v>
      </c>
      <c r="D6" s="60">
        <v>14</v>
      </c>
      <c r="E6" s="61">
        <v>0.20152480934294023</v>
      </c>
      <c r="F6" s="61">
        <v>2.2127139364303177</v>
      </c>
      <c r="G6" s="61">
        <v>4.7610596499594281E-2</v>
      </c>
      <c r="H6" s="61">
        <v>6.6596194503171252E-2</v>
      </c>
      <c r="I6" s="18"/>
      <c r="J6" s="18"/>
      <c r="K6" s="19">
        <v>2.5900846432889963</v>
      </c>
      <c r="L6" s="20">
        <v>99.724302947725235</v>
      </c>
      <c r="M6" s="18" t="s">
        <v>1565</v>
      </c>
      <c r="N6" s="18"/>
      <c r="O6" s="25" t="s">
        <v>549</v>
      </c>
      <c r="P6" s="26"/>
      <c r="Q6" s="26"/>
      <c r="R6" s="25"/>
      <c r="S6" s="74" t="s">
        <v>3317</v>
      </c>
      <c r="T6" s="21">
        <v>82.071150842444581</v>
      </c>
      <c r="U6" s="22">
        <v>3574.678466796875</v>
      </c>
      <c r="V6" s="22">
        <v>4614.9951171875</v>
      </c>
      <c r="W6" s="23"/>
      <c r="X6" s="24"/>
      <c r="Y6" s="24"/>
      <c r="Z6" s="15">
        <v>6</v>
      </c>
      <c r="AA6" s="15"/>
      <c r="AB6" s="16"/>
      <c r="AC6">
        <v>49</v>
      </c>
      <c r="AD6">
        <v>250</v>
      </c>
      <c r="AE6">
        <v>212</v>
      </c>
      <c r="AF6">
        <v>1</v>
      </c>
      <c r="AG6" t="s">
        <v>674</v>
      </c>
      <c r="AH6" t="s">
        <v>1009</v>
      </c>
      <c r="AI6">
        <v>-21600</v>
      </c>
      <c r="AJ6" t="s">
        <v>1110</v>
      </c>
      <c r="AK6" t="s">
        <v>1960</v>
      </c>
      <c r="AL6" t="s">
        <v>2017</v>
      </c>
      <c r="AM6" s="3" t="str">
        <f>Vertices[[#This Row],[Vertex]]&amp;CHAR(10)&amp;Vertices[[#This Row],[Followers]]&amp;CHAR(10)&amp;Vertices[[#This Row],[Description]]&amp;CHAR(10)&amp;Vertices[[#This Row],[Tweet]]</f>
        <v>futureweb2010
250
Hosted alongside WWW2010 April 28-30, The FutureWeb conference is presented by Imagining the Internet to focus attention on where the Web is heading.
"The only key feature [of IPv6] is that we can keep growing the Internet" - VC #www2010 #fw2010</v>
      </c>
      <c r="AN6" t="s">
        <v>2470</v>
      </c>
      <c r="AO6" t="s">
        <v>2895</v>
      </c>
    </row>
    <row r="7" spans="1:44" ht="34.049999999999997" customHeight="1">
      <c r="A7" s="17" t="s">
        <v>494</v>
      </c>
      <c r="C7" s="60">
        <v>37</v>
      </c>
      <c r="D7" s="60">
        <v>4</v>
      </c>
      <c r="E7" s="61">
        <v>0.1927255910378104</v>
      </c>
      <c r="F7" s="61">
        <v>2.3985330073349633</v>
      </c>
      <c r="G7" s="61">
        <v>2.0448412365813597E-2</v>
      </c>
      <c r="H7" s="61">
        <v>4.6558704453441298E-2</v>
      </c>
      <c r="I7" s="18"/>
      <c r="J7" s="18"/>
      <c r="K7" s="19">
        <v>10</v>
      </c>
      <c r="L7" s="20">
        <v>66</v>
      </c>
      <c r="M7" s="18" t="s">
        <v>1523</v>
      </c>
      <c r="N7" s="18"/>
      <c r="O7" s="25" t="s">
        <v>494</v>
      </c>
      <c r="P7" s="26"/>
      <c r="Q7" s="26"/>
      <c r="R7" s="25"/>
      <c r="S7" s="74" t="s">
        <v>3318</v>
      </c>
      <c r="T7" s="21">
        <v>9999</v>
      </c>
      <c r="U7" s="22">
        <v>3441.85205078125</v>
      </c>
      <c r="V7" s="22">
        <v>3625.30322265625</v>
      </c>
      <c r="W7" s="23"/>
      <c r="X7" s="24"/>
      <c r="Y7" s="24"/>
      <c r="Z7" s="15">
        <v>7</v>
      </c>
      <c r="AA7" s="15"/>
      <c r="AB7" s="16"/>
      <c r="AC7">
        <v>31564</v>
      </c>
      <c r="AD7">
        <v>30097</v>
      </c>
      <c r="AE7">
        <v>31606</v>
      </c>
      <c r="AF7">
        <v>1589</v>
      </c>
      <c r="AG7" t="s">
        <v>634</v>
      </c>
      <c r="AH7" t="s">
        <v>1008</v>
      </c>
      <c r="AI7">
        <v>-18000</v>
      </c>
      <c r="AJ7" t="s">
        <v>1068</v>
      </c>
      <c r="AK7" t="s">
        <v>1960</v>
      </c>
      <c r="AL7" t="s">
        <v>1975</v>
      </c>
      <c r="AM7" s="3" t="str">
        <f>Vertices[[#This Row],[Vertex]]&amp;CHAR(10)&amp;Vertices[[#This Row],[Followers]]&amp;CHAR(10)&amp;Vertices[[#This Row],[Description]]&amp;CHAR(10)&amp;Vertices[[#This Row],[Tweet]]</f>
        <v>waynesutton
30097
New Media, Social Media, Technology Evangelist, blogger consultant, strategist, podcaster, video blogger, entrepreneur, @TriOut partner, location-based geek
Update: here's a list of bloggers live tweeting #www2010 #fw2010 via @lcatino  http://twitter.com/lcatino/futureweb-april-28-30</v>
      </c>
      <c r="AN7" t="s">
        <v>2430</v>
      </c>
      <c r="AO7" t="s">
        <v>2853</v>
      </c>
    </row>
    <row r="8" spans="1:44" ht="34.049999999999997" customHeight="1">
      <c r="A8" s="17" t="s">
        <v>533</v>
      </c>
      <c r="C8" s="60">
        <v>48</v>
      </c>
      <c r="D8" s="60">
        <v>1</v>
      </c>
      <c r="E8" s="61">
        <v>0.16865676180625461</v>
      </c>
      <c r="F8" s="61">
        <v>2.2762836185819073</v>
      </c>
      <c r="G8" s="61">
        <v>6.1249627236312713E-2</v>
      </c>
      <c r="H8" s="61">
        <v>6.0726950354609927E-2</v>
      </c>
      <c r="I8" s="18"/>
      <c r="J8" s="18"/>
      <c r="K8" s="19">
        <v>10</v>
      </c>
      <c r="L8" s="20">
        <v>71.113954338506531</v>
      </c>
      <c r="M8" s="18" t="s">
        <v>1550</v>
      </c>
      <c r="N8" s="18"/>
      <c r="O8" s="25" t="s">
        <v>533</v>
      </c>
      <c r="P8" s="26"/>
      <c r="Q8" s="26"/>
      <c r="R8" s="25"/>
      <c r="S8" s="74" t="s">
        <v>3319</v>
      </c>
      <c r="T8" s="21">
        <v>8495.1966036356389</v>
      </c>
      <c r="U8" s="22">
        <v>3997.44287109375</v>
      </c>
      <c r="V8" s="22">
        <v>6156.021484375</v>
      </c>
      <c r="W8" s="23"/>
      <c r="X8" s="24"/>
      <c r="Y8" s="24"/>
      <c r="Z8" s="15">
        <v>8</v>
      </c>
      <c r="AA8" s="15"/>
      <c r="AB8" s="16"/>
      <c r="AC8">
        <v>8</v>
      </c>
      <c r="AD8">
        <v>25571</v>
      </c>
      <c r="AE8">
        <v>105</v>
      </c>
      <c r="AF8">
        <v>0</v>
      </c>
      <c r="AG8" t="s">
        <v>660</v>
      </c>
      <c r="AH8" t="s">
        <v>1012</v>
      </c>
      <c r="AI8">
        <v>-28800</v>
      </c>
      <c r="AJ8" t="s">
        <v>1095</v>
      </c>
      <c r="AK8" t="s">
        <v>1960</v>
      </c>
      <c r="AL8" t="s">
        <v>2002</v>
      </c>
      <c r="AM8" s="3" t="str">
        <f>Vertices[[#This Row],[Vertex]]&amp;CHAR(10)&amp;Vertices[[#This Row],[Followers]]&amp;CHAR(10)&amp;Vertices[[#This Row],[Description]]&amp;CHAR(10)&amp;Vertices[[#This Row],[Tweet]]</f>
        <v>googleresearch
25571
At Google, research is performed company wide, not just in isolated labs. We produce and leverage research to build systems that are used in the real world.
#www2010 Come to the Google booth at WWW-2010 and try your hand at Query Hunt, a query guessing game. The winner of each day gets a Nexus-1.</v>
      </c>
      <c r="AN8" t="s">
        <v>2455</v>
      </c>
      <c r="AO8" t="s">
        <v>2880</v>
      </c>
    </row>
    <row r="9" spans="1:44" ht="34.049999999999997" customHeight="1">
      <c r="A9" s="17" t="s">
        <v>554</v>
      </c>
      <c r="C9" s="60">
        <v>29</v>
      </c>
      <c r="D9" s="60">
        <v>1</v>
      </c>
      <c r="E9" s="61">
        <v>0.15852696775782046</v>
      </c>
      <c r="F9" s="61">
        <v>2.4694376528117359</v>
      </c>
      <c r="G9" s="61">
        <v>2.7893046277874239E-2</v>
      </c>
      <c r="H9" s="61">
        <v>1.2315270935960592E-2</v>
      </c>
      <c r="I9" s="18"/>
      <c r="J9" s="18"/>
      <c r="K9" s="19">
        <v>10</v>
      </c>
      <c r="L9" s="20">
        <v>85.377887075869864</v>
      </c>
      <c r="M9" s="18" t="s">
        <v>1525</v>
      </c>
      <c r="N9" s="18"/>
      <c r="O9" s="25" t="s">
        <v>554</v>
      </c>
      <c r="P9" s="26"/>
      <c r="Q9" s="26"/>
      <c r="R9" s="25"/>
      <c r="S9" s="74" t="s">
        <v>3320</v>
      </c>
      <c r="T9" s="21">
        <v>4300.7613239839156</v>
      </c>
      <c r="U9" s="22">
        <v>4740.82080078125</v>
      </c>
      <c r="V9" s="22">
        <v>3408.704345703125</v>
      </c>
      <c r="W9" s="23"/>
      <c r="X9" s="24"/>
      <c r="Y9" s="24"/>
      <c r="Z9" s="15">
        <v>9</v>
      </c>
      <c r="AA9" s="15"/>
      <c r="AB9" s="16"/>
      <c r="AC9">
        <v>1339</v>
      </c>
      <c r="AD9">
        <v>12947</v>
      </c>
      <c r="AE9">
        <v>16516</v>
      </c>
      <c r="AF9">
        <v>129</v>
      </c>
      <c r="AG9" t="s">
        <v>636</v>
      </c>
      <c r="AH9" t="s">
        <v>1012</v>
      </c>
      <c r="AI9">
        <v>-28800</v>
      </c>
      <c r="AJ9" t="s">
        <v>1070</v>
      </c>
      <c r="AK9" t="s">
        <v>1960</v>
      </c>
      <c r="AL9" t="s">
        <v>1977</v>
      </c>
      <c r="AM9" s="3" t="str">
        <f>Vertices[[#This Row],[Vertex]]&amp;CHAR(10)&amp;Vertices[[#This Row],[Followers]]&amp;CHAR(10)&amp;Vertices[[#This Row],[Description]]&amp;CHAR(10)&amp;Vertices[[#This Row],[Tweet]]</f>
        <v>kevinmarks
12947
Reading your thoughts. if you write them first.
Vint Cerf: finding a common vocabulary for semantics is a hard problem, but worth tackling #www2010 thats what @microformats are for</v>
      </c>
      <c r="AN9" t="s">
        <v>2432</v>
      </c>
      <c r="AO9" t="s">
        <v>2855</v>
      </c>
    </row>
    <row r="10" spans="1:44" ht="34.049999999999997" customHeight="1">
      <c r="A10" s="17" t="s">
        <v>408</v>
      </c>
      <c r="C10" s="60">
        <v>33</v>
      </c>
      <c r="D10" s="60">
        <v>13</v>
      </c>
      <c r="E10" s="61">
        <v>0.14003820522150198</v>
      </c>
      <c r="F10" s="61">
        <v>2.3594132029339852</v>
      </c>
      <c r="G10" s="61">
        <v>3.3787131946228698E-2</v>
      </c>
      <c r="H10" s="61">
        <v>5.0420168067226892E-2</v>
      </c>
      <c r="I10" s="18"/>
      <c r="J10" s="18"/>
      <c r="K10" s="19">
        <v>6.4570737605804114</v>
      </c>
      <c r="L10" s="20">
        <v>97.917583330563957</v>
      </c>
      <c r="M10" s="18" t="s">
        <v>1532</v>
      </c>
      <c r="N10" s="18"/>
      <c r="O10" s="25" t="s">
        <v>408</v>
      </c>
      <c r="P10" s="26"/>
      <c r="Q10" s="26"/>
      <c r="R10" s="25"/>
      <c r="S10" s="74" t="s">
        <v>3321</v>
      </c>
      <c r="T10" s="21">
        <v>613.35299591239902</v>
      </c>
      <c r="U10" s="22">
        <v>4022.115966796875</v>
      </c>
      <c r="V10" s="22">
        <v>3706.705078125</v>
      </c>
      <c r="W10" s="23"/>
      <c r="X10" s="24"/>
      <c r="Y10" s="24"/>
      <c r="Z10" s="15">
        <v>10</v>
      </c>
      <c r="AA10" s="15"/>
      <c r="AB10" s="16"/>
      <c r="AC10">
        <v>1393</v>
      </c>
      <c r="AD10">
        <v>1849</v>
      </c>
      <c r="AE10">
        <v>14240</v>
      </c>
      <c r="AF10">
        <v>54</v>
      </c>
      <c r="AG10" t="s">
        <v>643</v>
      </c>
      <c r="AH10" t="s">
        <v>1016</v>
      </c>
      <c r="AI10">
        <v>12600</v>
      </c>
      <c r="AJ10" t="s">
        <v>1077</v>
      </c>
      <c r="AK10" t="s">
        <v>1960</v>
      </c>
      <c r="AL10" t="s">
        <v>1984</v>
      </c>
      <c r="AM10" s="3" t="str">
        <f>Vertices[[#This Row],[Vertex]]&amp;CHAR(10)&amp;Vertices[[#This Row],[Followers]]&amp;CHAR(10)&amp;Vertices[[#This Row],[Description]]&amp;CHAR(10)&amp;Vertices[[#This Row],[Tweet]]</f>
        <v>smalljones
1849
Dr Caligari lookalike
Attn @carlmalamud RT @jahendler: we tell Cerf about best paper at #websci10 example of circumventing Google for political gain - #www2010</v>
      </c>
      <c r="AN10" t="s">
        <v>2438</v>
      </c>
      <c r="AO10" t="s">
        <v>2862</v>
      </c>
    </row>
    <row r="11" spans="1:44" ht="34.049999999999997" customHeight="1">
      <c r="A11" s="17" t="s">
        <v>171</v>
      </c>
      <c r="C11" s="60">
        <v>30</v>
      </c>
      <c r="D11" s="60">
        <v>8</v>
      </c>
      <c r="E11" s="61">
        <v>0.13663535180430483</v>
      </c>
      <c r="F11" s="61">
        <v>2.3471882640586799</v>
      </c>
      <c r="G11" s="61">
        <v>8.0683705956233379E-2</v>
      </c>
      <c r="H11" s="61">
        <v>0.13333333333333333</v>
      </c>
      <c r="I11" s="18"/>
      <c r="J11" s="18"/>
      <c r="K11" s="19">
        <v>5.2575574365175335</v>
      </c>
      <c r="L11" s="20">
        <v>98.478016682729049</v>
      </c>
      <c r="M11" s="18" t="s">
        <v>1512</v>
      </c>
      <c r="N11" s="18"/>
      <c r="O11" s="25" t="s">
        <v>171</v>
      </c>
      <c r="P11" s="26"/>
      <c r="Q11" s="26"/>
      <c r="R11" s="25"/>
      <c r="S11" s="74" t="s">
        <v>3322</v>
      </c>
      <c r="T11" s="21">
        <v>448.55262370808549</v>
      </c>
      <c r="U11" s="22">
        <v>5487.37255859375</v>
      </c>
      <c r="V11" s="22">
        <v>4808.3095703125</v>
      </c>
      <c r="W11" s="23"/>
      <c r="X11" s="24"/>
      <c r="Y11" s="24"/>
      <c r="Z11" s="15">
        <v>11</v>
      </c>
      <c r="AA11" s="15"/>
      <c r="AB11" s="16"/>
      <c r="AC11">
        <v>281</v>
      </c>
      <c r="AD11">
        <v>1353</v>
      </c>
      <c r="AE11">
        <v>351</v>
      </c>
      <c r="AF11">
        <v>2</v>
      </c>
      <c r="AG11" t="s">
        <v>625</v>
      </c>
      <c r="AH11" t="s">
        <v>1008</v>
      </c>
      <c r="AI11">
        <v>-18000</v>
      </c>
      <c r="AJ11" t="s">
        <v>1057</v>
      </c>
      <c r="AK11" t="s">
        <v>1960</v>
      </c>
      <c r="AL11" t="s">
        <v>1964</v>
      </c>
      <c r="AM11" s="3" t="str">
        <f>Vertices[[#This Row],[Vertex]]&amp;CHAR(10)&amp;Vertices[[#This Row],[Followers]]&amp;CHAR(10)&amp;Vertices[[#This Row],[Description]]&amp;CHAR(10)&amp;Vertices[[#This Row],[Tweet]]</f>
        <v>webfoundation
1353
Advance the Web to empower people. Learn more and find out how to get involved!
Web Foundation at WWW2010.  Steve presenting in a few minutes at Web 4 All session: -  http://www.w4a.info/</v>
      </c>
      <c r="AN11" t="s">
        <v>2419</v>
      </c>
      <c r="AO11" t="s">
        <v>2842</v>
      </c>
    </row>
    <row r="12" spans="1:44" ht="34.049999999999997" customHeight="1">
      <c r="A12" s="17" t="s">
        <v>231</v>
      </c>
      <c r="C12" s="60">
        <v>54</v>
      </c>
      <c r="D12" s="60">
        <v>58</v>
      </c>
      <c r="E12" s="61">
        <v>0.13252872573565772</v>
      </c>
      <c r="F12" s="61">
        <v>2.0929095354523226</v>
      </c>
      <c r="G12" s="61">
        <v>0.22724558953930904</v>
      </c>
      <c r="H12" s="61">
        <v>0.15063063063063062</v>
      </c>
      <c r="I12" s="18"/>
      <c r="J12" s="18"/>
      <c r="K12" s="19">
        <v>3.5743651753325274</v>
      </c>
      <c r="L12" s="20">
        <v>99.264431225283303</v>
      </c>
      <c r="M12" s="18" t="s">
        <v>1536</v>
      </c>
      <c r="N12" s="18"/>
      <c r="O12" s="25" t="s">
        <v>231</v>
      </c>
      <c r="P12" s="26"/>
      <c r="Q12" s="26"/>
      <c r="R12" s="25"/>
      <c r="S12" s="74" t="s">
        <v>3323</v>
      </c>
      <c r="T12" s="21">
        <v>217.30048851816159</v>
      </c>
      <c r="U12" s="22">
        <v>4986.734375</v>
      </c>
      <c r="V12" s="22">
        <v>5649.1474609375</v>
      </c>
      <c r="W12" s="23"/>
      <c r="X12" s="24"/>
      <c r="Y12" s="24"/>
      <c r="Z12" s="15">
        <v>12</v>
      </c>
      <c r="AA12" s="15"/>
      <c r="AB12" s="16"/>
      <c r="AC12">
        <v>573</v>
      </c>
      <c r="AD12">
        <v>657</v>
      </c>
      <c r="AE12">
        <v>1234</v>
      </c>
      <c r="AF12">
        <v>73</v>
      </c>
      <c r="AG12" t="s">
        <v>647</v>
      </c>
      <c r="AH12" t="s">
        <v>1017</v>
      </c>
      <c r="AI12">
        <v>0</v>
      </c>
      <c r="AJ12" t="s">
        <v>1081</v>
      </c>
      <c r="AK12" t="s">
        <v>1960</v>
      </c>
      <c r="AL12" t="s">
        <v>1988</v>
      </c>
      <c r="AM12" s="3" t="str">
        <f>Vertices[[#This Row],[Vertex]]&amp;CHAR(10)&amp;Vertices[[#This Row],[Followers]]&amp;CHAR(10)&amp;Vertices[[#This Row],[Description]]&amp;CHAR(10)&amp;Vertices[[#This Row],[Tweet]]</f>
        <v>terraces
657
(Semantic) Web (2.0) researcher
RT @karenchurch: Great to see lots of papers from @DERIGalway  this year at #websci10 #ldow2010 #www2010 and yes maybe I’m little bit bias since I’m Irish!</v>
      </c>
      <c r="AN12" t="s">
        <v>2442</v>
      </c>
      <c r="AO12" t="s">
        <v>2866</v>
      </c>
    </row>
    <row r="13" spans="1:44" ht="34.049999999999997" customHeight="1">
      <c r="A13" s="17" t="s">
        <v>513</v>
      </c>
      <c r="C13" s="60">
        <v>60</v>
      </c>
      <c r="D13" s="60">
        <v>30</v>
      </c>
      <c r="E13" s="61">
        <v>0.12060927748875744</v>
      </c>
      <c r="F13" s="61">
        <v>2.1589242053789732</v>
      </c>
      <c r="G13" s="61">
        <v>0.20692560076895028</v>
      </c>
      <c r="H13" s="61">
        <v>0.16456876456876457</v>
      </c>
      <c r="I13" s="18"/>
      <c r="J13" s="18"/>
      <c r="K13" s="19">
        <v>4.367593712212817</v>
      </c>
      <c r="L13" s="20">
        <v>98.893822073045101</v>
      </c>
      <c r="M13" s="18" t="s">
        <v>1543</v>
      </c>
      <c r="N13" s="18"/>
      <c r="O13" s="25" t="s">
        <v>513</v>
      </c>
      <c r="P13" s="26"/>
      <c r="Q13" s="26"/>
      <c r="R13" s="25"/>
      <c r="S13" s="74" t="s">
        <v>3324</v>
      </c>
      <c r="T13" s="21">
        <v>326.28137981456251</v>
      </c>
      <c r="U13" s="22">
        <v>5129.65478515625</v>
      </c>
      <c r="V13" s="22">
        <v>5235.34716796875</v>
      </c>
      <c r="W13" s="23"/>
      <c r="X13" s="24"/>
      <c r="Y13" s="24"/>
      <c r="Z13" s="15">
        <v>13</v>
      </c>
      <c r="AA13" s="15"/>
      <c r="AB13" s="16"/>
      <c r="AC13">
        <v>168</v>
      </c>
      <c r="AD13">
        <v>985</v>
      </c>
      <c r="AE13">
        <v>2277</v>
      </c>
      <c r="AF13">
        <v>1</v>
      </c>
      <c r="AG13" t="s">
        <v>653</v>
      </c>
      <c r="AH13" t="s">
        <v>1020</v>
      </c>
      <c r="AI13">
        <v>-18000</v>
      </c>
      <c r="AJ13" t="s">
        <v>1088</v>
      </c>
      <c r="AK13" t="s">
        <v>1960</v>
      </c>
      <c r="AL13" t="s">
        <v>1995</v>
      </c>
      <c r="AM13" s="3" t="str">
        <f>Vertices[[#This Row],[Vertex]]&amp;CHAR(10)&amp;Vertices[[#This Row],[Followers]]&amp;CHAR(10)&amp;Vertices[[#This Row],[Description]]&amp;CHAR(10)&amp;Vertices[[#This Row],[Tweet]]</f>
        <v>jahendler
985
SemWeb guru, Web Science evangelist, general web geek
@fabien_gandon  #websi10 #www2010 I sent a copy of that paper to Cerf...</v>
      </c>
      <c r="AN13" t="s">
        <v>2449</v>
      </c>
      <c r="AO13" t="s">
        <v>2873</v>
      </c>
    </row>
    <row r="14" spans="1:44" ht="34.049999999999997" customHeight="1">
      <c r="A14" s="17" t="s">
        <v>546</v>
      </c>
      <c r="C14" s="60">
        <v>23</v>
      </c>
      <c r="D14" s="60">
        <v>12</v>
      </c>
      <c r="E14" s="61">
        <v>0.11833818895292121</v>
      </c>
      <c r="F14" s="61">
        <v>2.5061124694376526</v>
      </c>
      <c r="G14" s="61">
        <v>2.7972288210470743E-2</v>
      </c>
      <c r="H14" s="61">
        <v>4.0860215053763443E-2</v>
      </c>
      <c r="I14" s="18"/>
      <c r="J14" s="18"/>
      <c r="K14" s="19">
        <v>10</v>
      </c>
      <c r="L14" s="20">
        <v>95.701837758798305</v>
      </c>
      <c r="M14" s="18" t="s">
        <v>1530</v>
      </c>
      <c r="N14" s="18"/>
      <c r="O14" s="25" t="s">
        <v>546</v>
      </c>
      <c r="P14" s="26"/>
      <c r="Q14" s="26"/>
      <c r="R14" s="25"/>
      <c r="S14" s="74" t="s">
        <v>3325</v>
      </c>
      <c r="T14" s="21">
        <v>1264.9125319863083</v>
      </c>
      <c r="U14" s="22">
        <v>3343.061767578125</v>
      </c>
      <c r="V14" s="22">
        <v>4476.1328125</v>
      </c>
      <c r="W14" s="23"/>
      <c r="X14" s="24"/>
      <c r="Y14" s="24"/>
      <c r="Z14" s="15">
        <v>14</v>
      </c>
      <c r="AA14" s="15"/>
      <c r="AB14" s="16"/>
      <c r="AC14">
        <v>4005</v>
      </c>
      <c r="AD14">
        <v>3810</v>
      </c>
      <c r="AE14">
        <v>16104</v>
      </c>
      <c r="AF14">
        <v>1</v>
      </c>
      <c r="AG14" t="s">
        <v>641</v>
      </c>
      <c r="AH14" t="s">
        <v>1008</v>
      </c>
      <c r="AI14">
        <v>-18000</v>
      </c>
      <c r="AJ14" t="s">
        <v>1075</v>
      </c>
      <c r="AK14" t="s">
        <v>1960</v>
      </c>
      <c r="AL14" t="s">
        <v>1982</v>
      </c>
      <c r="AM14" s="3" t="str">
        <f>Vertices[[#This Row],[Vertex]]&amp;CHAR(10)&amp;Vertices[[#This Row],[Followers]]&amp;CHAR(10)&amp;Vertices[[#This Row],[Description]]&amp;CHAR(10)&amp;Vertices[[#This Row],[Tweet]]</f>
        <v>BoraZ
3810
Science communication: blogging, publishing, teaching. Online Community Manager at Public Library of Science. Open Access.
Livetweeters at #www2010 #fw2010: @lcatino/futureweb-april-28-30</v>
      </c>
      <c r="AN14" t="s">
        <v>2436</v>
      </c>
      <c r="AO14" t="s">
        <v>2860</v>
      </c>
    </row>
    <row r="15" spans="1:44" ht="34.049999999999997" customHeight="1">
      <c r="A15" s="17" t="s">
        <v>373</v>
      </c>
      <c r="C15" s="60">
        <v>49</v>
      </c>
      <c r="D15" s="60">
        <v>26</v>
      </c>
      <c r="E15" s="61">
        <v>0.10015013257044665</v>
      </c>
      <c r="F15" s="61">
        <v>2.3056234718826407</v>
      </c>
      <c r="G15" s="61">
        <v>0.16391728743154318</v>
      </c>
      <c r="H15" s="61">
        <v>0.16734006734006734</v>
      </c>
      <c r="I15" s="18"/>
      <c r="J15" s="18"/>
      <c r="K15" s="19">
        <v>4.1983071342200722</v>
      </c>
      <c r="L15" s="20">
        <v>98.972915489681299</v>
      </c>
      <c r="M15" s="18" t="s">
        <v>1547</v>
      </c>
      <c r="N15" s="18"/>
      <c r="O15" s="25" t="s">
        <v>373</v>
      </c>
      <c r="P15" s="26"/>
      <c r="Q15" s="26"/>
      <c r="R15" s="25"/>
      <c r="S15" s="74" t="s">
        <v>3326</v>
      </c>
      <c r="T15" s="21">
        <v>303.02326276959889</v>
      </c>
      <c r="U15" s="22">
        <v>5962.6181640625</v>
      </c>
      <c r="V15" s="22">
        <v>4965.201171875</v>
      </c>
      <c r="W15" s="23"/>
      <c r="X15" s="24"/>
      <c r="Y15" s="24"/>
      <c r="Z15" s="15">
        <v>15</v>
      </c>
      <c r="AA15" s="15"/>
      <c r="AB15" s="16"/>
      <c r="AC15">
        <v>316</v>
      </c>
      <c r="AD15">
        <v>915</v>
      </c>
      <c r="AE15">
        <v>2938</v>
      </c>
      <c r="AF15">
        <v>13</v>
      </c>
      <c r="AG15" t="s">
        <v>657</v>
      </c>
      <c r="AH15" t="s">
        <v>1006</v>
      </c>
      <c r="AI15">
        <v>0</v>
      </c>
      <c r="AJ15" t="s">
        <v>1092</v>
      </c>
      <c r="AK15" t="s">
        <v>1960</v>
      </c>
      <c r="AL15" t="s">
        <v>1999</v>
      </c>
      <c r="AM15" s="3" t="str">
        <f>Vertices[[#This Row],[Vertex]]&amp;CHAR(10)&amp;Vertices[[#This Row],[Followers]]&amp;CHAR(10)&amp;Vertices[[#This Row],[Description]]&amp;CHAR(10)&amp;Vertices[[#This Row],[Tweet]]</f>
        <v>JeniT
915
LOD, PSI, XML, XSLT, XProc, EXSLT, LMNL, DTLL, mum, geek
Vint Cerf has exactly the same problems with computers as the rest of us. #www2010</v>
      </c>
      <c r="AN15" t="s">
        <v>2452</v>
      </c>
      <c r="AO15" t="s">
        <v>2877</v>
      </c>
    </row>
    <row r="16" spans="1:44" ht="34.049999999999997" customHeight="1">
      <c r="A16" s="17" t="s">
        <v>550</v>
      </c>
      <c r="C16" s="60">
        <v>47</v>
      </c>
      <c r="D16" s="60">
        <v>16</v>
      </c>
      <c r="E16" s="61">
        <v>0.10001543846893898</v>
      </c>
      <c r="F16" s="61">
        <v>2.3129584352078241</v>
      </c>
      <c r="G16" s="61">
        <v>0.1441191321985916</v>
      </c>
      <c r="H16" s="61">
        <v>0.10032467532467533</v>
      </c>
      <c r="I16" s="18"/>
      <c r="J16" s="18"/>
      <c r="K16" s="19">
        <v>6.4377267230955262</v>
      </c>
      <c r="L16" s="20">
        <v>97.926622578179519</v>
      </c>
      <c r="M16" s="18" t="s">
        <v>1535</v>
      </c>
      <c r="N16" s="18"/>
      <c r="O16" s="25" t="s">
        <v>550</v>
      </c>
      <c r="P16" s="26"/>
      <c r="Q16" s="26"/>
      <c r="R16" s="25"/>
      <c r="S16" s="74" t="s">
        <v>3327</v>
      </c>
      <c r="T16" s="21">
        <v>610.6949253929746</v>
      </c>
      <c r="U16" s="22">
        <v>6012.822265625</v>
      </c>
      <c r="V16" s="22">
        <v>5876.33544921875</v>
      </c>
      <c r="W16" s="23"/>
      <c r="X16" s="24"/>
      <c r="Y16" s="24"/>
      <c r="Z16" s="15">
        <v>16</v>
      </c>
      <c r="AA16" s="15"/>
      <c r="AB16" s="16"/>
      <c r="AC16">
        <v>2011</v>
      </c>
      <c r="AD16">
        <v>1841</v>
      </c>
      <c r="AE16">
        <v>10829</v>
      </c>
      <c r="AF16">
        <v>10</v>
      </c>
      <c r="AG16" t="s">
        <v>646</v>
      </c>
      <c r="AH16" t="s">
        <v>1008</v>
      </c>
      <c r="AI16">
        <v>-18000</v>
      </c>
      <c r="AJ16" t="s">
        <v>1080</v>
      </c>
      <c r="AK16" t="s">
        <v>1960</v>
      </c>
      <c r="AL16" t="s">
        <v>1987</v>
      </c>
      <c r="AM16" s="3" t="str">
        <f>Vertices[[#This Row],[Vertex]]&amp;CHAR(10)&amp;Vertices[[#This Row],[Followers]]&amp;CHAR(10)&amp;Vertices[[#This Row],[Description]]&amp;CHAR(10)&amp;Vertices[[#This Row],[Tweet]]</f>
        <v>kidehen
1841
Founder &amp; CEO, OpenLink Software, An Open Linked Data Enthusiast.
RT @BoraZ: #www2010 VCerf: 95% of Universe is dark matter; ditto #Web. #linkeddata not visible in indexes &amp; searches, how 2 discover? #sdq</v>
      </c>
      <c r="AN16" t="s">
        <v>2441</v>
      </c>
      <c r="AO16" t="s">
        <v>2865</v>
      </c>
    </row>
    <row r="17" spans="1:41" ht="34.049999999999997" customHeight="1">
      <c r="A17" s="17" t="s">
        <v>314</v>
      </c>
      <c r="C17" s="60">
        <v>63</v>
      </c>
      <c r="D17" s="60">
        <v>22</v>
      </c>
      <c r="E17" s="61">
        <v>9.5090738017687776E-2</v>
      </c>
      <c r="F17" s="61">
        <v>2.2420537897310515</v>
      </c>
      <c r="G17" s="61">
        <v>0.19032204138219469</v>
      </c>
      <c r="H17" s="61">
        <v>0.14545454545454545</v>
      </c>
      <c r="I17" s="18"/>
      <c r="J17" s="18"/>
      <c r="K17" s="19">
        <v>3.762998790810157</v>
      </c>
      <c r="L17" s="20">
        <v>99.176298561031544</v>
      </c>
      <c r="M17" s="18" t="s">
        <v>1537</v>
      </c>
      <c r="N17" s="18"/>
      <c r="O17" s="25" t="s">
        <v>314</v>
      </c>
      <c r="P17" s="26"/>
      <c r="Q17" s="26"/>
      <c r="R17" s="25"/>
      <c r="S17" s="74" t="s">
        <v>3328</v>
      </c>
      <c r="T17" s="21">
        <v>243.21667608254961</v>
      </c>
      <c r="U17" s="22">
        <v>5467.27587890625</v>
      </c>
      <c r="V17" s="22">
        <v>5168.91064453125</v>
      </c>
      <c r="W17" s="23"/>
      <c r="X17" s="24"/>
      <c r="Y17" s="24"/>
      <c r="Z17" s="15">
        <v>17</v>
      </c>
      <c r="AA17" s="15"/>
      <c r="AB17" s="16"/>
      <c r="AC17">
        <v>98</v>
      </c>
      <c r="AD17">
        <v>735</v>
      </c>
      <c r="AE17">
        <v>838</v>
      </c>
      <c r="AF17">
        <v>3</v>
      </c>
      <c r="AG17" t="s">
        <v>648</v>
      </c>
      <c r="AH17" t="s">
        <v>1018</v>
      </c>
      <c r="AI17">
        <v>7200</v>
      </c>
      <c r="AJ17" t="s">
        <v>1082</v>
      </c>
      <c r="AK17" t="s">
        <v>1960</v>
      </c>
      <c r="AL17" t="s">
        <v>1989</v>
      </c>
      <c r="AM17" s="3" t="str">
        <f>Vertices[[#This Row],[Vertex]]&amp;CHAR(10)&amp;Vertices[[#This Row],[Followers]]&amp;CHAR(10)&amp;Vertices[[#This Row],[Description]]&amp;CHAR(10)&amp;Vertices[[#This Row],[Tweet]]</f>
        <v>ivan_herman
735
Semantic Web activity lead at W3C
Web Science conf to start soon at #www2010 (twitter tag #websci10)</v>
      </c>
      <c r="AN17" t="s">
        <v>2443</v>
      </c>
      <c r="AO17" t="s">
        <v>2867</v>
      </c>
    </row>
    <row r="18" spans="1:41" ht="34.049999999999997" customHeight="1">
      <c r="A18" s="17" t="s">
        <v>468</v>
      </c>
      <c r="C18" s="60">
        <v>71</v>
      </c>
      <c r="D18" s="60">
        <v>37</v>
      </c>
      <c r="E18" s="61">
        <v>9.3456509615767361E-2</v>
      </c>
      <c r="F18" s="61">
        <v>2.2518337408312958</v>
      </c>
      <c r="G18" s="61">
        <v>0.22139219500375629</v>
      </c>
      <c r="H18" s="61">
        <v>0.15012958163643095</v>
      </c>
      <c r="I18" s="18"/>
      <c r="J18" s="18"/>
      <c r="K18" s="19">
        <v>3.8428053204353083</v>
      </c>
      <c r="L18" s="20">
        <v>99.139011664617328</v>
      </c>
      <c r="M18" s="18" t="s">
        <v>1626</v>
      </c>
      <c r="N18" s="18"/>
      <c r="O18" s="25" t="s">
        <v>468</v>
      </c>
      <c r="P18" s="26"/>
      <c r="Q18" s="26"/>
      <c r="R18" s="25"/>
      <c r="S18" s="74" t="s">
        <v>3329</v>
      </c>
      <c r="T18" s="21">
        <v>254.18121697517529</v>
      </c>
      <c r="U18" s="22">
        <v>6149.220703125</v>
      </c>
      <c r="V18" s="22">
        <v>5582.5732421875</v>
      </c>
      <c r="W18" s="23"/>
      <c r="X18" s="24"/>
      <c r="Y18" s="24"/>
      <c r="Z18" s="15">
        <v>18</v>
      </c>
      <c r="AA18" s="15"/>
      <c r="AB18" s="16"/>
      <c r="AC18">
        <v>358</v>
      </c>
      <c r="AD18">
        <v>768</v>
      </c>
      <c r="AE18">
        <v>2869</v>
      </c>
      <c r="AF18">
        <v>1</v>
      </c>
      <c r="AG18" t="s">
        <v>728</v>
      </c>
      <c r="AH18" t="s">
        <v>1006</v>
      </c>
      <c r="AI18">
        <v>0</v>
      </c>
      <c r="AJ18" t="s">
        <v>1171</v>
      </c>
      <c r="AK18" t="s">
        <v>1960</v>
      </c>
      <c r="AL18" t="s">
        <v>2078</v>
      </c>
      <c r="AM18" s="3" t="str">
        <f>Vertices[[#This Row],[Vertex]]&amp;CHAR(10)&amp;Vertices[[#This Row],[Followers]]&amp;CHAR(10)&amp;Vertices[[#This Row],[Description]]&amp;CHAR(10)&amp;Vertices[[#This Row],[Tweet]]</f>
        <v>tommyh
768
Researcher at Talis, Semantic Web and Linked Data believer, VoCamp initiator
Vint Cerf has about 2k bottles of wine in his wine cellar. Nice! #www2010</v>
      </c>
      <c r="AN18" t="s">
        <v>2528</v>
      </c>
      <c r="AO18" t="s">
        <v>2956</v>
      </c>
    </row>
    <row r="19" spans="1:41" ht="34.049999999999997" customHeight="1">
      <c r="A19" s="17" t="s">
        <v>332</v>
      </c>
      <c r="C19" s="60">
        <v>41</v>
      </c>
      <c r="D19" s="60">
        <v>38</v>
      </c>
      <c r="E19" s="61">
        <v>8.806719441691159E-2</v>
      </c>
      <c r="F19" s="61">
        <v>2.2444987775061125</v>
      </c>
      <c r="G19" s="61">
        <v>0.18940326516897094</v>
      </c>
      <c r="H19" s="61">
        <v>0.19674185463659147</v>
      </c>
      <c r="I19" s="18"/>
      <c r="J19" s="18"/>
      <c r="K19" s="19">
        <v>4.4474002418379683</v>
      </c>
      <c r="L19" s="20">
        <v>98.856535176630885</v>
      </c>
      <c r="M19" s="18" t="s">
        <v>1624</v>
      </c>
      <c r="N19" s="18"/>
      <c r="O19" s="25" t="s">
        <v>332</v>
      </c>
      <c r="P19" s="26"/>
      <c r="Q19" s="26"/>
      <c r="R19" s="25"/>
      <c r="S19" s="74" t="s">
        <v>3330</v>
      </c>
      <c r="T19" s="21">
        <v>337.24592070718819</v>
      </c>
      <c r="U19" s="22">
        <v>5456.04833984375</v>
      </c>
      <c r="V19" s="22">
        <v>5782.54296875</v>
      </c>
      <c r="W19" s="23"/>
      <c r="X19" s="24"/>
      <c r="Y19" s="24"/>
      <c r="Z19" s="15">
        <v>19</v>
      </c>
      <c r="AA19" s="15"/>
      <c r="AB19" s="16"/>
      <c r="AC19">
        <v>522</v>
      </c>
      <c r="AD19">
        <v>1018</v>
      </c>
      <c r="AE19">
        <v>5232</v>
      </c>
      <c r="AF19">
        <v>584</v>
      </c>
      <c r="AG19" t="s">
        <v>726</v>
      </c>
      <c r="AH19" t="s">
        <v>1009</v>
      </c>
      <c r="AI19">
        <v>-21600</v>
      </c>
      <c r="AJ19" t="s">
        <v>1169</v>
      </c>
      <c r="AK19" t="s">
        <v>1960</v>
      </c>
      <c r="AL19" t="s">
        <v>2076</v>
      </c>
      <c r="AM19" s="3" t="str">
        <f>Vertices[[#This Row],[Vertex]]&amp;CHAR(10)&amp;Vertices[[#This Row],[Followers]]&amp;CHAR(10)&amp;Vertices[[#This Row],[Description]]&amp;CHAR(10)&amp;Vertices[[#This Row],[Tweet]]</f>
        <v>juansequeda
1018
Ph.D Student at UT Austin, Semantic Web Evanglist, Co-Founder of Semantic Web Austin, Entrepreneur, LeadTechguy at smartbridge.ch, Salsa dancer, Austin lover
On the plane heading to Houston and then Austin. #ldow2010 and the first two days of #www2010 were a blast. Sad that I have to leave</v>
      </c>
      <c r="AN19" t="s">
        <v>2526</v>
      </c>
      <c r="AO19" t="s">
        <v>2954</v>
      </c>
    </row>
    <row r="20" spans="1:41" ht="34.049999999999997" customHeight="1">
      <c r="A20" s="17" t="s">
        <v>560</v>
      </c>
      <c r="C20" s="60">
        <v>15</v>
      </c>
      <c r="D20" s="60">
        <v>11</v>
      </c>
      <c r="E20" s="61">
        <v>8.5354987232608523E-2</v>
      </c>
      <c r="F20" s="61">
        <v>2.4278728606356967</v>
      </c>
      <c r="G20" s="61">
        <v>4.3513114805532972E-2</v>
      </c>
      <c r="H20" s="61">
        <v>5.9288537549407112E-2</v>
      </c>
      <c r="I20" s="18"/>
      <c r="J20" s="18"/>
      <c r="K20" s="19">
        <v>3.3446191051995164</v>
      </c>
      <c r="L20" s="20">
        <v>99.371772290718155</v>
      </c>
      <c r="M20" s="18" t="s">
        <v>1642</v>
      </c>
      <c r="N20" s="18"/>
      <c r="O20" s="25" t="s">
        <v>560</v>
      </c>
      <c r="P20" s="26"/>
      <c r="Q20" s="26"/>
      <c r="R20" s="25"/>
      <c r="S20" s="74" t="s">
        <v>3331</v>
      </c>
      <c r="T20" s="21">
        <v>185.73590109999668</v>
      </c>
      <c r="U20" s="22">
        <v>4743.828125</v>
      </c>
      <c r="V20" s="22">
        <v>4815.44140625</v>
      </c>
      <c r="W20" s="23"/>
      <c r="X20" s="24"/>
      <c r="Y20" s="24"/>
      <c r="Z20" s="15">
        <v>20</v>
      </c>
      <c r="AA20" s="15"/>
      <c r="AB20" s="16"/>
      <c r="AC20">
        <v>614</v>
      </c>
      <c r="AD20">
        <v>562</v>
      </c>
      <c r="AE20">
        <v>4101</v>
      </c>
      <c r="AF20">
        <v>328</v>
      </c>
      <c r="AG20" t="s">
        <v>742</v>
      </c>
      <c r="AH20" t="s">
        <v>1010</v>
      </c>
      <c r="AI20">
        <v>-10800</v>
      </c>
      <c r="AJ20" t="s">
        <v>1187</v>
      </c>
      <c r="AK20" t="s">
        <v>1960</v>
      </c>
      <c r="AL20" t="s">
        <v>2094</v>
      </c>
      <c r="AM20" s="3" t="str">
        <f>Vertices[[#This Row],[Vertex]]&amp;CHAR(10)&amp;Vertices[[#This Row],[Followers]]&amp;CHAR(10)&amp;Vertices[[#This Row],[Description]]&amp;CHAR(10)&amp;Vertices[[#This Row],[Tweet]]</f>
        <v>olgag
562
Ph.D. Journalist. Specialist on telcos regulation, new media industry &amp; education. Advanced Learning Experiences @ideas4all. Tech enabler @AsocFulbright
RT @futureweb2010: Running out of address space is like a phone company running out of telephone numbers. #www2010 #fw2010</v>
      </c>
      <c r="AN20" t="s">
        <v>2543</v>
      </c>
      <c r="AO20" t="s">
        <v>2972</v>
      </c>
    </row>
    <row r="21" spans="1:41" ht="34.049999999999997" customHeight="1">
      <c r="A21" s="17" t="s">
        <v>497</v>
      </c>
      <c r="C21" s="60">
        <v>50</v>
      </c>
      <c r="D21" s="60">
        <v>6</v>
      </c>
      <c r="E21" s="61">
        <v>8.476715893792805E-2</v>
      </c>
      <c r="F21" s="61">
        <v>2.3251833740831298</v>
      </c>
      <c r="G21" s="61">
        <v>0.1552320020389146</v>
      </c>
      <c r="H21" s="61">
        <v>0.16693877551020408</v>
      </c>
      <c r="I21" s="18"/>
      <c r="J21" s="18"/>
      <c r="K21" s="19">
        <v>4.1862152357920195</v>
      </c>
      <c r="L21" s="20">
        <v>98.978565019441035</v>
      </c>
      <c r="M21" s="18" t="s">
        <v>1592</v>
      </c>
      <c r="N21" s="18"/>
      <c r="O21" s="25" t="s">
        <v>497</v>
      </c>
      <c r="P21" s="26"/>
      <c r="Q21" s="26"/>
      <c r="R21" s="25"/>
      <c r="S21" s="74" t="s">
        <v>3332</v>
      </c>
      <c r="T21" s="21">
        <v>301.36196869495865</v>
      </c>
      <c r="U21" s="22">
        <v>5487.44921875</v>
      </c>
      <c r="V21" s="22">
        <v>5133.61865234375</v>
      </c>
      <c r="W21" s="23"/>
      <c r="X21" s="24"/>
      <c r="Y21" s="24"/>
      <c r="Z21" s="15">
        <v>21</v>
      </c>
      <c r="AA21" s="15"/>
      <c r="AB21" s="16"/>
      <c r="AC21">
        <v>34</v>
      </c>
      <c r="AD21">
        <v>910</v>
      </c>
      <c r="AE21">
        <v>154</v>
      </c>
      <c r="AF21">
        <v>1</v>
      </c>
      <c r="AH21" t="s">
        <v>1014</v>
      </c>
      <c r="AI21">
        <v>-36000</v>
      </c>
      <c r="AJ21" t="s">
        <v>1137</v>
      </c>
      <c r="AK21" t="s">
        <v>1960</v>
      </c>
      <c r="AL21" t="s">
        <v>2044</v>
      </c>
      <c r="AM21" s="3" t="str">
        <f>Vertices[[#This Row],[Vertex]]&amp;CHAR(10)&amp;Vertices[[#This Row],[Followers]]&amp;CHAR(10)&amp;Vertices[[#This Row],[Description]]&amp;CHAR(10)&amp;Vertices[[#This Row],[Tweet]]</f>
        <v>Nigel_Shadbolt
910
VInt Cerf has just pushed the Web of Linked Data and Semantic Web #www2010</v>
      </c>
      <c r="AN21" t="s">
        <v>2495</v>
      </c>
      <c r="AO21" t="s">
        <v>2922</v>
      </c>
    </row>
    <row r="22" spans="1:41" ht="34.049999999999997" customHeight="1">
      <c r="A22" s="17" t="s">
        <v>226</v>
      </c>
      <c r="C22" s="60">
        <v>2</v>
      </c>
      <c r="D22" s="60">
        <v>4</v>
      </c>
      <c r="E22" s="61">
        <v>7.0551333576842817E-2</v>
      </c>
      <c r="F22" s="61">
        <v>3.3422982885085575</v>
      </c>
      <c r="G22" s="61">
        <v>1.433716164907183E-3</v>
      </c>
      <c r="H22" s="61">
        <v>0</v>
      </c>
      <c r="I22" s="18"/>
      <c r="J22" s="18"/>
      <c r="K22" s="19">
        <v>2.2103990326481258</v>
      </c>
      <c r="L22" s="20">
        <v>99.901698182180724</v>
      </c>
      <c r="M22" s="18" t="s">
        <v>1668</v>
      </c>
      <c r="N22" s="18"/>
      <c r="O22" s="25" t="s">
        <v>226</v>
      </c>
      <c r="P22" s="26"/>
      <c r="Q22" s="26"/>
      <c r="R22" s="25"/>
      <c r="S22" s="74" t="s">
        <v>3333</v>
      </c>
      <c r="T22" s="21">
        <v>29.906516898740488</v>
      </c>
      <c r="U22" s="22">
        <v>7209.880859375</v>
      </c>
      <c r="V22" s="22">
        <v>8967.2587890625</v>
      </c>
      <c r="W22" s="23"/>
      <c r="X22" s="24"/>
      <c r="Y22" s="24"/>
      <c r="Z22" s="15">
        <v>22</v>
      </c>
      <c r="AA22" s="15"/>
      <c r="AB22" s="16"/>
      <c r="AC22">
        <v>88</v>
      </c>
      <c r="AD22">
        <v>93</v>
      </c>
      <c r="AE22">
        <v>1310</v>
      </c>
      <c r="AF22">
        <v>0</v>
      </c>
      <c r="AG22" t="s">
        <v>765</v>
      </c>
      <c r="AH22" t="s">
        <v>1021</v>
      </c>
      <c r="AI22">
        <v>32400</v>
      </c>
      <c r="AJ22" t="s">
        <v>1213</v>
      </c>
      <c r="AK22" t="s">
        <v>1960</v>
      </c>
      <c r="AL22" t="s">
        <v>2120</v>
      </c>
      <c r="AM22" s="3" t="str">
        <f>Vertices[[#This Row],[Vertex]]&amp;CHAR(10)&amp;Vertices[[#This Row],[Followers]]&amp;CHAR(10)&amp;Vertices[[#This Row],[Description]]&amp;CHAR(10)&amp;Vertices[[#This Row],[Tweet]]</f>
        <v>ikuyamada
93
President/CTO, Studio Ousia Inc.
I'm attending "SPARQL by Example"by Mr. Eric Prud. #www2010</v>
      </c>
      <c r="AN22" t="s">
        <v>2568</v>
      </c>
      <c r="AO22" t="s">
        <v>2998</v>
      </c>
    </row>
    <row r="23" spans="1:41" ht="34.049999999999997" customHeight="1">
      <c r="A23" s="17" t="s">
        <v>267</v>
      </c>
      <c r="C23" s="60">
        <v>29</v>
      </c>
      <c r="D23" s="60">
        <v>11</v>
      </c>
      <c r="E23" s="61">
        <v>6.9582389427166172E-2</v>
      </c>
      <c r="F23" s="61">
        <v>2.6381418092909534</v>
      </c>
      <c r="G23" s="61">
        <v>2.731078463275154E-2</v>
      </c>
      <c r="H23" s="61">
        <v>5.6321839080459769E-2</v>
      </c>
      <c r="I23" s="18"/>
      <c r="J23" s="18"/>
      <c r="K23" s="19">
        <v>5.857315598548972</v>
      </c>
      <c r="L23" s="20">
        <v>98.197800006646503</v>
      </c>
      <c r="M23" s="18" t="s">
        <v>1521</v>
      </c>
      <c r="N23" s="18"/>
      <c r="O23" s="25" t="s">
        <v>267</v>
      </c>
      <c r="P23" s="26"/>
      <c r="Q23" s="26"/>
      <c r="R23" s="25"/>
      <c r="S23" s="74" t="s">
        <v>3334</v>
      </c>
      <c r="T23" s="21">
        <v>530.95280981024223</v>
      </c>
      <c r="U23" s="22">
        <v>4604.04541015625</v>
      </c>
      <c r="V23" s="22">
        <v>7114.91455078125</v>
      </c>
      <c r="W23" s="23"/>
      <c r="X23" s="24"/>
      <c r="Y23" s="24"/>
      <c r="Z23" s="15">
        <v>23</v>
      </c>
      <c r="AA23" s="15"/>
      <c r="AB23" s="16"/>
      <c r="AC23">
        <v>264</v>
      </c>
      <c r="AD23">
        <v>1601</v>
      </c>
      <c r="AE23">
        <v>6284</v>
      </c>
      <c r="AF23">
        <v>4626</v>
      </c>
      <c r="AG23" t="s">
        <v>632</v>
      </c>
      <c r="AH23" t="s">
        <v>1009</v>
      </c>
      <c r="AI23">
        <v>-21600</v>
      </c>
      <c r="AJ23" t="s">
        <v>1066</v>
      </c>
      <c r="AK23" t="s">
        <v>1960</v>
      </c>
      <c r="AL23" t="s">
        <v>1973</v>
      </c>
      <c r="AM23" s="3" t="str">
        <f>Vertices[[#This Row],[Vertex]]&amp;CHAR(10)&amp;Vertices[[#This Row],[Followers]]&amp;CHAR(10)&amp;Vertices[[#This Row],[Description]]&amp;CHAR(10)&amp;Vertices[[#This Row],[Tweet]]</f>
        <v>alisohani
1601
Startup Advisor, AI geek, software architect, entrepreneur, seed-stage angel, open source and decentralized systems evangelist, public speaker and futurist.
Paper (PDF): #Realtime #SemanticWeb in &lt;= #140chars http://is.gd/bKD3L #linkeddata #ldow2010 #www2010 @shashivelur</v>
      </c>
      <c r="AN23" t="s">
        <v>2428</v>
      </c>
      <c r="AO23" t="s">
        <v>2851</v>
      </c>
    </row>
    <row r="24" spans="1:41" ht="34.049999999999997" customHeight="1">
      <c r="A24" s="17" t="s">
        <v>556</v>
      </c>
      <c r="C24" s="60">
        <v>18</v>
      </c>
      <c r="D24" s="60">
        <v>11</v>
      </c>
      <c r="E24" s="61">
        <v>6.8668766780990861E-2</v>
      </c>
      <c r="F24" s="61">
        <v>2.5085574572127141</v>
      </c>
      <c r="G24" s="61">
        <v>1.34485300940528E-2</v>
      </c>
      <c r="H24" s="61">
        <v>0.11231884057971014</v>
      </c>
      <c r="I24" s="18"/>
      <c r="J24" s="18"/>
      <c r="K24" s="19">
        <v>8.2321644498186224</v>
      </c>
      <c r="L24" s="20">
        <v>97.088232361835765</v>
      </c>
      <c r="M24" s="18" t="s">
        <v>1791</v>
      </c>
      <c r="N24" s="18"/>
      <c r="O24" s="25" t="s">
        <v>556</v>
      </c>
      <c r="P24" s="26"/>
      <c r="Q24" s="26"/>
      <c r="R24" s="25"/>
      <c r="S24" s="74" t="s">
        <v>3335</v>
      </c>
      <c r="T24" s="21">
        <v>857.23096606958893</v>
      </c>
      <c r="U24" s="22">
        <v>3609.959716796875</v>
      </c>
      <c r="V24" s="22">
        <v>3034.621826171875</v>
      </c>
      <c r="W24" s="23"/>
      <c r="X24" s="24"/>
      <c r="Y24" s="24"/>
      <c r="Z24" s="15">
        <v>24</v>
      </c>
      <c r="AA24" s="15"/>
      <c r="AB24" s="16"/>
      <c r="AC24">
        <v>1829</v>
      </c>
      <c r="AD24">
        <v>2583</v>
      </c>
      <c r="AE24">
        <v>20626</v>
      </c>
      <c r="AF24">
        <v>3258</v>
      </c>
      <c r="AG24" t="s">
        <v>872</v>
      </c>
      <c r="AH24" t="s">
        <v>1008</v>
      </c>
      <c r="AI24">
        <v>-18000</v>
      </c>
      <c r="AJ24" t="s">
        <v>1336</v>
      </c>
      <c r="AK24" t="s">
        <v>1960</v>
      </c>
      <c r="AL24" t="s">
        <v>2243</v>
      </c>
      <c r="AM24" s="3" t="str">
        <f>Vertices[[#This Row],[Vertex]]&amp;CHAR(10)&amp;Vertices[[#This Row],[Followers]]&amp;CHAR(10)&amp;Vertices[[#This Row],[Description]]&amp;CHAR(10)&amp;Vertices[[#This Row],[Tweet]]</f>
        <v>theRab
2583
community shepherd, BBQ connoisseur, software developer, declarative living, zombie talker, technology evangelist,  road tripper, not necessarily in that order
Does anyone else have a poken at #www2010 ? poken is a little RFID social object for personal internet contact exchange.</v>
      </c>
      <c r="AN24" t="s">
        <v>2676</v>
      </c>
      <c r="AO24" t="s">
        <v>3121</v>
      </c>
    </row>
    <row r="25" spans="1:41" ht="34.049999999999997" customHeight="1">
      <c r="A25" s="17" t="s">
        <v>448</v>
      </c>
      <c r="C25" s="60">
        <v>12</v>
      </c>
      <c r="D25" s="60">
        <v>2</v>
      </c>
      <c r="E25" s="61">
        <v>6.7546937510389884E-2</v>
      </c>
      <c r="F25" s="61">
        <v>2.5476772616136918</v>
      </c>
      <c r="G25" s="61">
        <v>2.007585992129406E-2</v>
      </c>
      <c r="H25" s="61">
        <v>0.17582417582417584</v>
      </c>
      <c r="I25" s="18"/>
      <c r="J25" s="18"/>
      <c r="K25" s="19">
        <v>3.3978234582829505</v>
      </c>
      <c r="L25" s="20">
        <v>99.346914359775354</v>
      </c>
      <c r="M25" s="18" t="s">
        <v>1552</v>
      </c>
      <c r="N25" s="18"/>
      <c r="O25" s="25" t="s">
        <v>448</v>
      </c>
      <c r="P25" s="26"/>
      <c r="Q25" s="26"/>
      <c r="R25" s="25"/>
      <c r="S25" s="74" t="s">
        <v>3336</v>
      </c>
      <c r="T25" s="21">
        <v>193.0455950284138</v>
      </c>
      <c r="U25" s="22">
        <v>4221.734375</v>
      </c>
      <c r="V25" s="22">
        <v>7014.1201171875</v>
      </c>
      <c r="W25" s="23"/>
      <c r="X25" s="24"/>
      <c r="Y25" s="24"/>
      <c r="Z25" s="15">
        <v>25</v>
      </c>
      <c r="AA25" s="15"/>
      <c r="AB25" s="16"/>
      <c r="AC25">
        <v>52</v>
      </c>
      <c r="AD25">
        <v>584</v>
      </c>
      <c r="AE25">
        <v>128</v>
      </c>
      <c r="AF25">
        <v>0</v>
      </c>
      <c r="AG25" t="s">
        <v>662</v>
      </c>
      <c r="AH25" t="s">
        <v>1008</v>
      </c>
      <c r="AI25">
        <v>-18000</v>
      </c>
      <c r="AJ25" t="s">
        <v>1097</v>
      </c>
      <c r="AK25" t="s">
        <v>1960</v>
      </c>
      <c r="AL25" t="s">
        <v>2004</v>
      </c>
      <c r="AM25" s="3" t="str">
        <f>Vertices[[#This Row],[Vertex]]&amp;CHAR(10)&amp;Vertices[[#This Row],[Followers]]&amp;CHAR(10)&amp;Vertices[[#This Row],[Description]]&amp;CHAR(10)&amp;Vertices[[#This Row],[Tweet]]</f>
        <v>YahooLabs
584
Yahoo! Labs:  Putting the Exclamation Point in Web Sciences
Find out all the Yahoo! sessions, panels and booth demos going on today at #www2010 http://bit.ly/a7vELi</v>
      </c>
      <c r="AN25" t="s">
        <v>2457</v>
      </c>
      <c r="AO25" t="s">
        <v>2882</v>
      </c>
    </row>
    <row r="26" spans="1:41" ht="34.049999999999997" customHeight="1">
      <c r="A26" s="17" t="s">
        <v>514</v>
      </c>
      <c r="C26" s="60">
        <v>20</v>
      </c>
      <c r="D26" s="60">
        <v>22</v>
      </c>
      <c r="E26" s="61">
        <v>6.641999175475978E-2</v>
      </c>
      <c r="F26" s="61">
        <v>2.2811735941320292</v>
      </c>
      <c r="G26" s="61">
        <v>8.6976564042766158E-2</v>
      </c>
      <c r="H26" s="61">
        <v>0.13547237076648841</v>
      </c>
      <c r="I26" s="18"/>
      <c r="J26" s="18"/>
      <c r="K26" s="19">
        <v>3.158403869407497</v>
      </c>
      <c r="L26" s="20">
        <v>99.458775049017973</v>
      </c>
      <c r="M26" s="18" t="s">
        <v>1742</v>
      </c>
      <c r="N26" s="18"/>
      <c r="O26" s="25" t="s">
        <v>514</v>
      </c>
      <c r="P26" s="26"/>
      <c r="Q26" s="26"/>
      <c r="R26" s="25"/>
      <c r="S26" s="74" t="s">
        <v>3337</v>
      </c>
      <c r="T26" s="21">
        <v>160.15197235053671</v>
      </c>
      <c r="U26" s="22">
        <v>4796.7919921875</v>
      </c>
      <c r="V26" s="22">
        <v>5889.51953125</v>
      </c>
      <c r="W26" s="23"/>
      <c r="X26" s="24"/>
      <c r="Y26" s="24"/>
      <c r="Z26" s="15">
        <v>26</v>
      </c>
      <c r="AA26" s="15"/>
      <c r="AB26" s="16"/>
      <c r="AC26">
        <v>640</v>
      </c>
      <c r="AD26">
        <v>485</v>
      </c>
      <c r="AE26">
        <v>1543</v>
      </c>
      <c r="AF26">
        <v>200</v>
      </c>
      <c r="AG26" t="s">
        <v>830</v>
      </c>
      <c r="AH26" t="s">
        <v>1026</v>
      </c>
      <c r="AI26">
        <v>3600</v>
      </c>
      <c r="AJ26" t="s">
        <v>1287</v>
      </c>
      <c r="AK26" t="s">
        <v>1960</v>
      </c>
      <c r="AL26" t="s">
        <v>2194</v>
      </c>
      <c r="AM26" s="3" t="str">
        <f>Vertices[[#This Row],[Vertex]]&amp;CHAR(10)&amp;Vertices[[#This Row],[Followers]]&amp;CHAR(10)&amp;Vertices[[#This Row],[Description]]&amp;CHAR(10)&amp;Vertices[[#This Row],[Tweet]]</f>
        <v>gaedke
485
About me in less than 140 chars: Full Professor, Agile, CSM, CSPO, Web &amp; Future-Obsessed, and working on making the world a better place.
RT @jahendler: foo, Sandra Bullock keeping Vint Cerf from trending this morning #www2010, we need to tweet more :-) #websci2010</v>
      </c>
      <c r="AN26" t="s">
        <v>2633</v>
      </c>
      <c r="AO26" t="s">
        <v>3072</v>
      </c>
    </row>
    <row r="27" spans="1:41" ht="34.049999999999997" customHeight="1">
      <c r="A27" s="17" t="s">
        <v>529</v>
      </c>
      <c r="C27" s="60">
        <v>25</v>
      </c>
      <c r="D27" s="60">
        <v>20</v>
      </c>
      <c r="E27" s="61">
        <v>6.2153098138737109E-2</v>
      </c>
      <c r="F27" s="61">
        <v>2.293398533007335</v>
      </c>
      <c r="G27" s="61">
        <v>7.282033999503508E-2</v>
      </c>
      <c r="H27" s="61">
        <v>0.12304409672830725</v>
      </c>
      <c r="I27" s="18"/>
      <c r="J27" s="18"/>
      <c r="K27" s="19">
        <v>2.5175332527206771</v>
      </c>
      <c r="L27" s="20">
        <v>99.758200126283612</v>
      </c>
      <c r="M27" s="18" t="s">
        <v>1573</v>
      </c>
      <c r="N27" s="18"/>
      <c r="O27" s="25" t="s">
        <v>529</v>
      </c>
      <c r="P27" s="26"/>
      <c r="Q27" s="26"/>
      <c r="R27" s="25"/>
      <c r="S27" s="74" t="s">
        <v>3338</v>
      </c>
      <c r="T27" s="21">
        <v>72.103386394603035</v>
      </c>
      <c r="U27" s="22">
        <v>4269.4892578125</v>
      </c>
      <c r="V27" s="22">
        <v>6098.9638671875</v>
      </c>
      <c r="W27" s="23"/>
      <c r="X27" s="24"/>
      <c r="Y27" s="24"/>
      <c r="Z27" s="15">
        <v>27</v>
      </c>
      <c r="AA27" s="15"/>
      <c r="AB27" s="16"/>
      <c r="AC27">
        <v>210</v>
      </c>
      <c r="AD27">
        <v>220</v>
      </c>
      <c r="AE27">
        <v>314</v>
      </c>
      <c r="AF27">
        <v>399</v>
      </c>
      <c r="AG27" t="s">
        <v>681</v>
      </c>
      <c r="AH27" t="s">
        <v>1024</v>
      </c>
      <c r="AI27">
        <v>3600</v>
      </c>
      <c r="AJ27" t="s">
        <v>1118</v>
      </c>
      <c r="AK27" t="s">
        <v>1960</v>
      </c>
      <c r="AL27" t="s">
        <v>2025</v>
      </c>
      <c r="AM27" s="3" t="str">
        <f>Vertices[[#This Row],[Vertex]]&amp;CHAR(10)&amp;Vertices[[#This Row],[Followers]]&amp;CHAR(10)&amp;Vertices[[#This Row],[Description]]&amp;CHAR(10)&amp;Vertices[[#This Row],[Tweet]]</f>
        <v>mstrohm
220
Ass.Prof. at Graz U. of Technology: Studying human goals and motivations in the context of Social Media Analysis, Web Search, and Knowledge Management
RT @gaedke: #www2010 Cerf: the web is a big copy engine - probably a major nightmare for the IPR people...</v>
      </c>
      <c r="AN27" t="s">
        <v>2478</v>
      </c>
      <c r="AO27" t="s">
        <v>2903</v>
      </c>
    </row>
    <row r="28" spans="1:41" ht="34.049999999999997" customHeight="1">
      <c r="A28" s="17" t="s">
        <v>291</v>
      </c>
      <c r="C28" s="60">
        <v>9</v>
      </c>
      <c r="D28" s="60">
        <v>21</v>
      </c>
      <c r="E28" s="61">
        <v>6.2062670113718819E-2</v>
      </c>
      <c r="F28" s="61">
        <v>2.2982885085574574</v>
      </c>
      <c r="G28" s="61">
        <v>6.7316997659499958E-2</v>
      </c>
      <c r="H28" s="61">
        <v>0.11576354679802955</v>
      </c>
      <c r="I28" s="18"/>
      <c r="J28" s="18"/>
      <c r="K28" s="19">
        <v>3.0955259975816203</v>
      </c>
      <c r="L28" s="20">
        <v>99.488152603768569</v>
      </c>
      <c r="M28" s="18" t="s">
        <v>1578</v>
      </c>
      <c r="N28" s="18"/>
      <c r="O28" s="25" t="s">
        <v>291</v>
      </c>
      <c r="P28" s="26"/>
      <c r="Q28" s="26"/>
      <c r="R28" s="25"/>
      <c r="S28" s="74" t="s">
        <v>3339</v>
      </c>
      <c r="T28" s="21">
        <v>151.51324316240738</v>
      </c>
      <c r="U28" s="22">
        <v>4224.99560546875</v>
      </c>
      <c r="V28" s="22">
        <v>5624.07373046875</v>
      </c>
      <c r="W28" s="23"/>
      <c r="X28" s="24"/>
      <c r="Y28" s="24"/>
      <c r="Z28" s="15">
        <v>28</v>
      </c>
      <c r="AA28" s="15"/>
      <c r="AB28" s="16"/>
      <c r="AC28">
        <v>681</v>
      </c>
      <c r="AD28">
        <v>459</v>
      </c>
      <c r="AE28">
        <v>1673</v>
      </c>
      <c r="AF28">
        <v>205</v>
      </c>
      <c r="AG28" t="s">
        <v>686</v>
      </c>
      <c r="AH28" t="s">
        <v>1009</v>
      </c>
      <c r="AI28">
        <v>-21600</v>
      </c>
      <c r="AJ28" t="s">
        <v>1123</v>
      </c>
      <c r="AK28" t="s">
        <v>1960</v>
      </c>
      <c r="AL28" t="s">
        <v>2030</v>
      </c>
      <c r="AM28" s="3" t="str">
        <f>Vertices[[#This Row],[Vertex]]&amp;CHAR(10)&amp;Vertices[[#This Row],[Followers]]&amp;CHAR(10)&amp;Vertices[[#This Row],[Description]]&amp;CHAR(10)&amp;Vertices[[#This Row],[Tweet]]</f>
        <v>shashivelur
459
OOP, OOD, #Architecture, #Enterprise #Agile, High Scalability, #SemanticWeb Technologies #OSGi and Cars
Real-time #SemanticWeb in &lt;= 140 chars: http://ow.ly/1DTIV #ldow2010 #linkeddata #twitter #www2010 /via @tommyh</v>
      </c>
      <c r="AN28" t="s">
        <v>2483</v>
      </c>
      <c r="AO28" t="s">
        <v>2908</v>
      </c>
    </row>
    <row r="29" spans="1:41" ht="34.049999999999997" customHeight="1">
      <c r="A29" s="17" t="s">
        <v>259</v>
      </c>
      <c r="C29" s="60">
        <v>6</v>
      </c>
      <c r="D29" s="60">
        <v>8</v>
      </c>
      <c r="E29" s="61">
        <v>6.1581934248724317E-2</v>
      </c>
      <c r="F29" s="61">
        <v>2.5819070904645476</v>
      </c>
      <c r="G29" s="61">
        <v>2.1853792016029189E-2</v>
      </c>
      <c r="H29" s="61">
        <v>9.0909090909090912E-2</v>
      </c>
      <c r="I29" s="18"/>
      <c r="J29" s="18"/>
      <c r="K29" s="19">
        <v>2.0822249093107619</v>
      </c>
      <c r="L29" s="20">
        <v>99.961583197633843</v>
      </c>
      <c r="M29" s="18" t="s">
        <v>1520</v>
      </c>
      <c r="N29" s="18"/>
      <c r="O29" s="25" t="s">
        <v>259</v>
      </c>
      <c r="P29" s="26"/>
      <c r="Q29" s="26"/>
      <c r="R29" s="25"/>
      <c r="S29" s="74" t="s">
        <v>3340</v>
      </c>
      <c r="T29" s="21">
        <v>12.296799707553754</v>
      </c>
      <c r="U29" s="22">
        <v>7116.84375</v>
      </c>
      <c r="V29" s="22">
        <v>4672.30322265625</v>
      </c>
      <c r="W29" s="23"/>
      <c r="X29" s="24"/>
      <c r="Y29" s="24"/>
      <c r="Z29" s="15">
        <v>29</v>
      </c>
      <c r="AA29" s="15"/>
      <c r="AB29" s="16"/>
      <c r="AC29">
        <v>79</v>
      </c>
      <c r="AD29">
        <v>40</v>
      </c>
      <c r="AE29">
        <v>246</v>
      </c>
      <c r="AF29">
        <v>65</v>
      </c>
      <c r="AH29" t="s">
        <v>1007</v>
      </c>
      <c r="AI29">
        <v>3600</v>
      </c>
      <c r="AJ29" t="s">
        <v>1065</v>
      </c>
      <c r="AK29" t="s">
        <v>1960</v>
      </c>
      <c r="AL29" t="s">
        <v>1972</v>
      </c>
      <c r="AM29" s="3" t="str">
        <f>Vertices[[#This Row],[Vertex]]&amp;CHAR(10)&amp;Vertices[[#This Row],[Followers]]&amp;CHAR(10)&amp;Vertices[[#This Row],[Description]]&amp;CHAR(10)&amp;Vertices[[#This Row],[Tweet]]</f>
        <v>aleboz
40
#www2010 Google stand?? http://twitpic.com/1iy8hu</v>
      </c>
      <c r="AN29" t="s">
        <v>2427</v>
      </c>
      <c r="AO29" t="s">
        <v>2850</v>
      </c>
    </row>
    <row r="30" spans="1:41" ht="34.049999999999997" customHeight="1">
      <c r="A30" s="17" t="s">
        <v>555</v>
      </c>
      <c r="C30" s="60">
        <v>5</v>
      </c>
      <c r="D30" s="60">
        <v>3</v>
      </c>
      <c r="E30" s="61">
        <v>5.853188632852839E-2</v>
      </c>
      <c r="F30" s="61">
        <v>2.6185819070904643</v>
      </c>
      <c r="G30" s="61">
        <v>1.1227888651973628E-2</v>
      </c>
      <c r="H30" s="61">
        <v>4.7619047619047616E-2</v>
      </c>
      <c r="I30" s="18"/>
      <c r="J30" s="18"/>
      <c r="K30" s="19">
        <v>10</v>
      </c>
      <c r="L30" s="20">
        <v>95.589977069555687</v>
      </c>
      <c r="M30" s="18" t="s">
        <v>1611</v>
      </c>
      <c r="N30" s="18"/>
      <c r="O30" s="25" t="s">
        <v>555</v>
      </c>
      <c r="P30" s="26"/>
      <c r="Q30" s="26"/>
      <c r="R30" s="25"/>
      <c r="S30" s="74" t="s">
        <v>3341</v>
      </c>
      <c r="T30" s="21">
        <v>1297.8061546641852</v>
      </c>
      <c r="U30" s="22">
        <v>2987.3828125</v>
      </c>
      <c r="V30" s="22">
        <v>4702.27001953125</v>
      </c>
      <c r="W30" s="23"/>
      <c r="X30" s="24"/>
      <c r="Y30" s="24"/>
      <c r="Z30" s="15">
        <v>30</v>
      </c>
      <c r="AA30" s="15"/>
      <c r="AB30" s="16"/>
      <c r="AC30">
        <v>1245</v>
      </c>
      <c r="AD30">
        <v>3909</v>
      </c>
      <c r="AE30">
        <v>12615</v>
      </c>
      <c r="AF30">
        <v>102</v>
      </c>
      <c r="AG30" t="s">
        <v>713</v>
      </c>
      <c r="AH30" t="s">
        <v>1012</v>
      </c>
      <c r="AI30">
        <v>-28800</v>
      </c>
      <c r="AJ30" t="s">
        <v>1156</v>
      </c>
      <c r="AK30" t="s">
        <v>1960</v>
      </c>
      <c r="AL30" t="s">
        <v>2063</v>
      </c>
      <c r="AM30" s="3" t="str">
        <f>Vertices[[#This Row],[Vertex]]&amp;CHAR(10)&amp;Vertices[[#This Row],[Followers]]&amp;CHAR(10)&amp;Vertices[[#This Row],[Description]]&amp;CHAR(10)&amp;Vertices[[#This Row],[Tweet]]</f>
        <v>kegill
3909
Transplanted Southerner; digital media educator at UofWA, study social media space; write @ newsvine, TheModerateVoice; teach newbies to ride motorcycles!
How do we compensate people for creating intellectual property other than massive DRM? Vint Cerf #www2010 #IP #copyright | cc @kathy_live</v>
      </c>
      <c r="AN30" t="s">
        <v>2513</v>
      </c>
      <c r="AO30" t="s">
        <v>2941</v>
      </c>
    </row>
    <row r="31" spans="1:41" ht="34.049999999999997" customHeight="1">
      <c r="A31" s="17" t="s">
        <v>407</v>
      </c>
      <c r="C31" s="60">
        <v>16</v>
      </c>
      <c r="D31" s="60">
        <v>19</v>
      </c>
      <c r="E31" s="61">
        <v>5.621486767321298E-2</v>
      </c>
      <c r="F31" s="61">
        <v>2.2542787286063568</v>
      </c>
      <c r="G31" s="61">
        <v>4.4854844133953083E-2</v>
      </c>
      <c r="H31" s="61">
        <v>0.1335978835978836</v>
      </c>
      <c r="I31" s="18"/>
      <c r="J31" s="18"/>
      <c r="K31" s="19">
        <v>2.8270858524788394</v>
      </c>
      <c r="L31" s="20">
        <v>99.613572164434544</v>
      </c>
      <c r="M31" s="18" t="s">
        <v>1633</v>
      </c>
      <c r="N31" s="18"/>
      <c r="O31" s="25" t="s">
        <v>407</v>
      </c>
      <c r="P31" s="26"/>
      <c r="Q31" s="26"/>
      <c r="R31" s="25"/>
      <c r="S31" s="74" t="s">
        <v>3342</v>
      </c>
      <c r="T31" s="21">
        <v>114.63251470539365</v>
      </c>
      <c r="U31" s="22">
        <v>3784.97314453125</v>
      </c>
      <c r="V31" s="22">
        <v>5342.6259765625</v>
      </c>
      <c r="W31" s="23"/>
      <c r="X31" s="24"/>
      <c r="Y31" s="24"/>
      <c r="Z31" s="15">
        <v>31</v>
      </c>
      <c r="AA31" s="15"/>
      <c r="AB31" s="16"/>
      <c r="AC31">
        <v>372</v>
      </c>
      <c r="AD31">
        <v>348</v>
      </c>
      <c r="AE31">
        <v>3520</v>
      </c>
      <c r="AF31">
        <v>466</v>
      </c>
      <c r="AG31" t="s">
        <v>734</v>
      </c>
      <c r="AH31" t="s">
        <v>1008</v>
      </c>
      <c r="AI31">
        <v>-18000</v>
      </c>
      <c r="AJ31" t="s">
        <v>1178</v>
      </c>
      <c r="AK31" t="s">
        <v>1960</v>
      </c>
      <c r="AL31" t="s">
        <v>2085</v>
      </c>
      <c r="AM31" s="3" t="str">
        <f>Vertices[[#This Row],[Vertex]]&amp;CHAR(10)&amp;Vertices[[#This Row],[Followers]]&amp;CHAR(10)&amp;Vertices[[#This Row],[Description]]&amp;CHAR(10)&amp;Vertices[[#This Row],[Tweet]]</f>
        <v>nitya
348
Researcher in mobile and pervasive technology. Vegetarian. Lifelong Bookworm. Amateur photographer. Eternal optimist.
RT @arkaitz: Live streaming keynote of Vint Cerf Chief @ http://socialwayne.com/live/ #www2010 #fw2010 /via @waynesutton</v>
      </c>
      <c r="AN31" t="s">
        <v>2535</v>
      </c>
      <c r="AO31" t="s">
        <v>2963</v>
      </c>
    </row>
    <row r="32" spans="1:41" ht="34.049999999999997" customHeight="1">
      <c r="A32" s="17" t="s">
        <v>519</v>
      </c>
      <c r="C32" s="60">
        <v>31</v>
      </c>
      <c r="D32" s="60">
        <v>15</v>
      </c>
      <c r="E32" s="61">
        <v>5.3129877591589408E-2</v>
      </c>
      <c r="F32" s="61">
        <v>2.5354523227383865</v>
      </c>
      <c r="G32" s="61">
        <v>0.10864694399230966</v>
      </c>
      <c r="H32" s="61">
        <v>0.17117117117117117</v>
      </c>
      <c r="I32" s="18"/>
      <c r="J32" s="18"/>
      <c r="K32" s="19">
        <v>2.6118500604594921</v>
      </c>
      <c r="L32" s="20">
        <v>99.714133794157718</v>
      </c>
      <c r="M32" s="18" t="s">
        <v>1671</v>
      </c>
      <c r="N32" s="18"/>
      <c r="O32" s="25" t="s">
        <v>519</v>
      </c>
      <c r="P32" s="26"/>
      <c r="Q32" s="26"/>
      <c r="R32" s="25"/>
      <c r="S32" s="74" t="s">
        <v>3343</v>
      </c>
      <c r="T32" s="21">
        <v>85.061480176797048</v>
      </c>
      <c r="U32" s="22">
        <v>6986.6923828125</v>
      </c>
      <c r="V32" s="22">
        <v>5244.92041015625</v>
      </c>
      <c r="W32" s="23"/>
      <c r="X32" s="24"/>
      <c r="Y32" s="24"/>
      <c r="Z32" s="15">
        <v>32</v>
      </c>
      <c r="AA32" s="15"/>
      <c r="AB32" s="16"/>
      <c r="AC32">
        <v>80</v>
      </c>
      <c r="AD32">
        <v>259</v>
      </c>
      <c r="AE32">
        <v>428</v>
      </c>
      <c r="AF32">
        <v>0</v>
      </c>
      <c r="AG32" t="s">
        <v>767</v>
      </c>
      <c r="AH32" t="s">
        <v>1025</v>
      </c>
      <c r="AI32">
        <v>3600</v>
      </c>
      <c r="AJ32" t="s">
        <v>1216</v>
      </c>
      <c r="AK32" t="s">
        <v>1960</v>
      </c>
      <c r="AL32" t="s">
        <v>2123</v>
      </c>
      <c r="AM32" s="3" t="str">
        <f>Vertices[[#This Row],[Vertex]]&amp;CHAR(10)&amp;Vertices[[#This Row],[Followers]]&amp;CHAR(10)&amp;Vertices[[#This Row],[Description]]&amp;CHAR(10)&amp;Vertices[[#This Row],[Tweet]]</f>
        <v>fabien_gandon
259
Senior Researcher at INRIA,  Ph.D. and HDR in Informatics and Computer Science
Preserving and replicating a distributed environment will be a big challenge, Vinton Cerf #www2010</v>
      </c>
      <c r="AN32" t="s">
        <v>2571</v>
      </c>
      <c r="AO32" t="s">
        <v>3001</v>
      </c>
    </row>
    <row r="33" spans="1:41" ht="34.049999999999997" customHeight="1">
      <c r="A33" s="17" t="s">
        <v>174</v>
      </c>
      <c r="C33" s="60">
        <v>17</v>
      </c>
      <c r="D33" s="60">
        <v>32</v>
      </c>
      <c r="E33" s="61">
        <v>5.10554233059618E-2</v>
      </c>
      <c r="F33" s="61">
        <v>2.3007334963325183</v>
      </c>
      <c r="G33" s="61">
        <v>0.10193928320595946</v>
      </c>
      <c r="H33" s="61">
        <v>0.17201426024955438</v>
      </c>
      <c r="I33" s="18"/>
      <c r="J33" s="18"/>
      <c r="K33" s="19">
        <v>3.1148730350665055</v>
      </c>
      <c r="L33" s="20">
        <v>99.479113356153007</v>
      </c>
      <c r="M33" s="18" t="s">
        <v>1558</v>
      </c>
      <c r="N33" s="18"/>
      <c r="O33" s="25" t="s">
        <v>174</v>
      </c>
      <c r="P33" s="26"/>
      <c r="Q33" s="26"/>
      <c r="R33" s="25"/>
      <c r="S33" s="74" t="s">
        <v>3344</v>
      </c>
      <c r="T33" s="21">
        <v>154.17131368183178</v>
      </c>
      <c r="U33" s="22">
        <v>4458.4541015625</v>
      </c>
      <c r="V33" s="22">
        <v>5209.8798828125</v>
      </c>
      <c r="W33" s="23"/>
      <c r="X33" s="24"/>
      <c r="Y33" s="24"/>
      <c r="Z33" s="15">
        <v>33</v>
      </c>
      <c r="AA33" s="15"/>
      <c r="AB33" s="16"/>
      <c r="AC33">
        <v>544</v>
      </c>
      <c r="AD33">
        <v>467</v>
      </c>
      <c r="AE33">
        <v>2411</v>
      </c>
      <c r="AF33">
        <v>4495</v>
      </c>
      <c r="AG33" t="s">
        <v>668</v>
      </c>
      <c r="AH33" t="s">
        <v>1008</v>
      </c>
      <c r="AI33">
        <v>-18000</v>
      </c>
      <c r="AJ33" t="s">
        <v>1103</v>
      </c>
      <c r="AK33" t="s">
        <v>1960</v>
      </c>
      <c r="AL33" t="s">
        <v>2010</v>
      </c>
      <c r="AM33" s="3" t="str">
        <f>Vertices[[#This Row],[Vertex]]&amp;CHAR(10)&amp;Vertices[[#This Row],[Followers]]&amp;CHAR(10)&amp;Vertices[[#This Row],[Description]]&amp;CHAR(10)&amp;Vertices[[#This Row],[Tweet]]</f>
        <v>jschneider
467
Ph.D. student in Semantic/Social Web at DERI &amp; Community Liaison for AcaWiki.org
Checking out @mstrohm's #www2010 eventstreams  http://bit.ly/b9Cr6R +roomstreams http://bit.ly/bRfE69 #amplifyconferences</v>
      </c>
      <c r="AN33" t="s">
        <v>2463</v>
      </c>
      <c r="AO33" t="s">
        <v>2888</v>
      </c>
    </row>
    <row r="34" spans="1:41" ht="34.049999999999997" customHeight="1">
      <c r="A34" s="17" t="s">
        <v>352</v>
      </c>
      <c r="C34" s="60">
        <v>29</v>
      </c>
      <c r="D34" s="60">
        <v>25</v>
      </c>
      <c r="E34" s="61">
        <v>5.0730625504063855E-2</v>
      </c>
      <c r="F34" s="61">
        <v>2.3814180929095357</v>
      </c>
      <c r="G34" s="61">
        <v>0.14100777258973854</v>
      </c>
      <c r="H34" s="61">
        <v>0.1982281284606866</v>
      </c>
      <c r="I34" s="18"/>
      <c r="J34" s="18"/>
      <c r="K34" s="19">
        <v>4.9625151148730353</v>
      </c>
      <c r="L34" s="20">
        <v>98.615865208866438</v>
      </c>
      <c r="M34" s="18" t="s">
        <v>1533</v>
      </c>
      <c r="N34" s="18"/>
      <c r="O34" s="25" t="s">
        <v>352</v>
      </c>
      <c r="P34" s="26"/>
      <c r="Q34" s="26"/>
      <c r="R34" s="25"/>
      <c r="S34" s="74" t="s">
        <v>3345</v>
      </c>
      <c r="T34" s="21">
        <v>408.0170482868632</v>
      </c>
      <c r="U34" s="22">
        <v>6172.54052734375</v>
      </c>
      <c r="V34" s="22">
        <v>6108.05517578125</v>
      </c>
      <c r="W34" s="23"/>
      <c r="X34" s="24"/>
      <c r="Y34" s="24"/>
      <c r="Z34" s="15">
        <v>34</v>
      </c>
      <c r="AA34" s="15"/>
      <c r="AB34" s="16"/>
      <c r="AC34">
        <v>1505</v>
      </c>
      <c r="AD34">
        <v>1231</v>
      </c>
      <c r="AE34">
        <v>4310</v>
      </c>
      <c r="AF34">
        <v>1690</v>
      </c>
      <c r="AG34" t="s">
        <v>644</v>
      </c>
      <c r="AH34" t="s">
        <v>1017</v>
      </c>
      <c r="AI34">
        <v>0</v>
      </c>
      <c r="AJ34" t="s">
        <v>1078</v>
      </c>
      <c r="AK34" t="s">
        <v>1960</v>
      </c>
      <c r="AL34" t="s">
        <v>1985</v>
      </c>
      <c r="AM34" s="3" t="str">
        <f>Vertices[[#This Row],[Vertex]]&amp;CHAR(10)&amp;Vertices[[#This Row],[Followers]]&amp;CHAR(10)&amp;Vertices[[#This Row],[Description]]&amp;CHAR(10)&amp;Vertices[[#This Row],[Tweet]]</f>
        <v>CaptSolo
1231
Thesis defended! :) Exploring what to do next.
judging by the tweet activity, #www2010, #ldow2010 and #websci10 are taking place right now.</v>
      </c>
      <c r="AN34" t="s">
        <v>2439</v>
      </c>
      <c r="AO34" t="s">
        <v>2863</v>
      </c>
    </row>
    <row r="35" spans="1:41" ht="34.049999999999997" customHeight="1">
      <c r="A35" s="17" t="s">
        <v>503</v>
      </c>
      <c r="C35" s="60">
        <v>17</v>
      </c>
      <c r="D35" s="60">
        <v>6</v>
      </c>
      <c r="E35" s="61">
        <v>5.0297597461860057E-2</v>
      </c>
      <c r="F35" s="61">
        <v>2.4743276283618583</v>
      </c>
      <c r="G35" s="61">
        <v>2.2106586869075559E-2</v>
      </c>
      <c r="H35" s="61">
        <v>0.13970588235294118</v>
      </c>
      <c r="I35" s="18"/>
      <c r="J35" s="18"/>
      <c r="K35" s="19">
        <v>6.4062877871825874</v>
      </c>
      <c r="L35" s="20">
        <v>97.941311355554816</v>
      </c>
      <c r="M35" s="18" t="s">
        <v>1560</v>
      </c>
      <c r="N35" s="18"/>
      <c r="O35" s="25" t="s">
        <v>503</v>
      </c>
      <c r="P35" s="26"/>
      <c r="Q35" s="26"/>
      <c r="R35" s="25"/>
      <c r="S35" s="74" t="s">
        <v>3346</v>
      </c>
      <c r="T35" s="21">
        <v>606.37556079890999</v>
      </c>
      <c r="U35" s="22">
        <v>2989.66064453125</v>
      </c>
      <c r="V35" s="22">
        <v>5163.7373046875</v>
      </c>
      <c r="W35" s="23"/>
      <c r="X35" s="24"/>
      <c r="Y35" s="24"/>
      <c r="Z35" s="15">
        <v>35</v>
      </c>
      <c r="AA35" s="15"/>
      <c r="AB35" s="16"/>
      <c r="AC35">
        <v>317</v>
      </c>
      <c r="AD35">
        <v>1828</v>
      </c>
      <c r="AE35">
        <v>1094</v>
      </c>
      <c r="AF35">
        <v>2</v>
      </c>
      <c r="AG35" t="s">
        <v>670</v>
      </c>
      <c r="AH35" t="s">
        <v>1008</v>
      </c>
      <c r="AI35">
        <v>-18000</v>
      </c>
      <c r="AJ35" t="s">
        <v>1105</v>
      </c>
      <c r="AK35" t="s">
        <v>1960</v>
      </c>
      <c r="AL35" t="s">
        <v>2012</v>
      </c>
      <c r="AM35" s="3" t="str">
        <f>Vertices[[#This Row],[Vertex]]&amp;CHAR(10)&amp;Vertices[[#This Row],[Followers]]&amp;CHAR(10)&amp;Vertices[[#This Row],[Description]]&amp;CHAR(10)&amp;Vertices[[#This Row],[Tweet]]</f>
        <v>lrainie
1828
Director of Pew Internet Project
Cerf's wine cellar is on the network! Tells him room temp and other stuff. amazing #www2010</v>
      </c>
      <c r="AN35" t="s">
        <v>2465</v>
      </c>
      <c r="AO35" t="s">
        <v>2890</v>
      </c>
    </row>
    <row r="36" spans="1:41" ht="34.049999999999997" customHeight="1">
      <c r="A36" s="17" t="s">
        <v>215</v>
      </c>
      <c r="C36" s="60">
        <v>4</v>
      </c>
      <c r="D36" s="60">
        <v>11</v>
      </c>
      <c r="E36" s="61">
        <v>4.9084080145264421E-2</v>
      </c>
      <c r="F36" s="61">
        <v>2.8215158924205377</v>
      </c>
      <c r="G36" s="61">
        <v>2.220121188987766E-2</v>
      </c>
      <c r="H36" s="61">
        <v>9.8484848484848481E-2</v>
      </c>
      <c r="I36" s="18"/>
      <c r="J36" s="18"/>
      <c r="K36" s="19">
        <v>3.4437726723095525</v>
      </c>
      <c r="L36" s="20">
        <v>99.325446146688378</v>
      </c>
      <c r="M36" s="18" t="s">
        <v>1649</v>
      </c>
      <c r="N36" s="18"/>
      <c r="O36" s="25" t="s">
        <v>215</v>
      </c>
      <c r="P36" s="26"/>
      <c r="Q36" s="26"/>
      <c r="R36" s="25"/>
      <c r="S36" s="74" t="s">
        <v>3347</v>
      </c>
      <c r="T36" s="21">
        <v>199.35851251204679</v>
      </c>
      <c r="U36" s="22">
        <v>7719.9384765625</v>
      </c>
      <c r="V36" s="22">
        <v>6956.67236328125</v>
      </c>
      <c r="W36" s="23"/>
      <c r="X36" s="24"/>
      <c r="Y36" s="24"/>
      <c r="Z36" s="15">
        <v>36</v>
      </c>
      <c r="AA36" s="15"/>
      <c r="AB36" s="16"/>
      <c r="AC36">
        <v>532</v>
      </c>
      <c r="AD36">
        <v>603</v>
      </c>
      <c r="AE36">
        <v>10783</v>
      </c>
      <c r="AF36">
        <v>389</v>
      </c>
      <c r="AG36" t="s">
        <v>749</v>
      </c>
      <c r="AH36" t="s">
        <v>1021</v>
      </c>
      <c r="AI36">
        <v>32400</v>
      </c>
      <c r="AJ36" t="s">
        <v>1194</v>
      </c>
      <c r="AK36" t="s">
        <v>1960</v>
      </c>
      <c r="AL36" t="s">
        <v>2101</v>
      </c>
      <c r="AM36" s="3" t="str">
        <f>Vertices[[#This Row],[Vertex]]&amp;CHAR(10)&amp;Vertices[[#This Row],[Followers]]&amp;CHAR(10)&amp;Vertices[[#This Row],[Description]]&amp;CHAR(10)&amp;Vertices[[#This Row],[Tweet]]</f>
        <v>fumi1
603
ex-W3C, Semantic Web, Mobile
RT @i2k: RT @tksakaki: RT @juansequeda: The Consuming Linked Data tutorial slides are up! Check them out http://bit.ly/blvAyG #linkeddata #www2010</v>
      </c>
      <c r="AN36" t="s">
        <v>2550</v>
      </c>
      <c r="AO36" t="s">
        <v>2979</v>
      </c>
    </row>
    <row r="37" spans="1:41" ht="34.049999999999997" customHeight="1">
      <c r="A37" s="17" t="s">
        <v>192</v>
      </c>
      <c r="C37" s="60">
        <v>11</v>
      </c>
      <c r="D37" s="60">
        <v>11</v>
      </c>
      <c r="E37" s="61">
        <v>4.4542108827942878E-2</v>
      </c>
      <c r="F37" s="61">
        <v>2.5427872860635699</v>
      </c>
      <c r="G37" s="61">
        <v>4.0835676829536954E-2</v>
      </c>
      <c r="H37" s="61">
        <v>0.29120879120879123</v>
      </c>
      <c r="I37" s="18"/>
      <c r="J37" s="18"/>
      <c r="K37" s="19">
        <v>2.6481257557436519</v>
      </c>
      <c r="L37" s="20">
        <v>99.697185204878537</v>
      </c>
      <c r="M37" s="18" t="s">
        <v>1602</v>
      </c>
      <c r="N37" s="18"/>
      <c r="O37" s="25" t="s">
        <v>192</v>
      </c>
      <c r="P37" s="26"/>
      <c r="Q37" s="26"/>
      <c r="R37" s="25"/>
      <c r="S37" s="74" t="s">
        <v>3348</v>
      </c>
      <c r="T37" s="21">
        <v>90.045362400717821</v>
      </c>
      <c r="U37" s="22">
        <v>6595.82861328125</v>
      </c>
      <c r="V37" s="22">
        <v>3956.86376953125</v>
      </c>
      <c r="W37" s="23"/>
      <c r="X37" s="24"/>
      <c r="Y37" s="24"/>
      <c r="Z37" s="15">
        <v>37</v>
      </c>
      <c r="AA37" s="15"/>
      <c r="AB37" s="16"/>
      <c r="AC37">
        <v>169</v>
      </c>
      <c r="AD37">
        <v>274</v>
      </c>
      <c r="AE37">
        <v>683</v>
      </c>
      <c r="AF37">
        <v>1</v>
      </c>
      <c r="AG37" t="s">
        <v>704</v>
      </c>
      <c r="AH37" t="s">
        <v>1008</v>
      </c>
      <c r="AI37">
        <v>-18000</v>
      </c>
      <c r="AJ37" t="s">
        <v>1147</v>
      </c>
      <c r="AK37" t="s">
        <v>1960</v>
      </c>
      <c r="AL37" t="s">
        <v>2054</v>
      </c>
      <c r="AM37" s="3" t="str">
        <f>Vertices[[#This Row],[Vertex]]&amp;CHAR(10)&amp;Vertices[[#This Row],[Followers]]&amp;CHAR(10)&amp;Vertices[[#This Row],[Description]]&amp;CHAR(10)&amp;Vertices[[#This Row],[Tweet]]</f>
        <v>shepazu
274
W3C Web Wonk
great talk on enabling accessibility of raster barcharts by Kathy McCoy of U-Delaware #www2010 #web4all</v>
      </c>
      <c r="AN37" t="s">
        <v>2504</v>
      </c>
      <c r="AO37" t="s">
        <v>2932</v>
      </c>
    </row>
    <row r="38" spans="1:41" ht="34.049999999999997" customHeight="1">
      <c r="A38" s="17" t="s">
        <v>351</v>
      </c>
      <c r="C38" s="60">
        <v>51</v>
      </c>
      <c r="D38" s="60">
        <v>48</v>
      </c>
      <c r="E38" s="61">
        <v>4.3800140843130012E-2</v>
      </c>
      <c r="F38" s="61">
        <v>2.3031784841075793</v>
      </c>
      <c r="G38" s="61">
        <v>0.19773485919356951</v>
      </c>
      <c r="H38" s="61">
        <v>0.20538415003024804</v>
      </c>
      <c r="I38" s="18"/>
      <c r="J38" s="18"/>
      <c r="K38" s="19">
        <v>3.1342200725513907</v>
      </c>
      <c r="L38" s="20">
        <v>99.470074108537432</v>
      </c>
      <c r="M38" s="18" t="s">
        <v>1623</v>
      </c>
      <c r="N38" s="18"/>
      <c r="O38" s="25" t="s">
        <v>351</v>
      </c>
      <c r="P38" s="26"/>
      <c r="Q38" s="26"/>
      <c r="R38" s="25"/>
      <c r="S38" s="74" t="s">
        <v>3349</v>
      </c>
      <c r="T38" s="21">
        <v>156.82938420125618</v>
      </c>
      <c r="U38" s="22">
        <v>5998.9111328125</v>
      </c>
      <c r="V38" s="22">
        <v>5218.7646484375</v>
      </c>
      <c r="W38" s="23"/>
      <c r="X38" s="24"/>
      <c r="Y38" s="24"/>
      <c r="Z38" s="15">
        <v>38</v>
      </c>
      <c r="AA38" s="15"/>
      <c r="AB38" s="16"/>
      <c r="AC38">
        <v>355</v>
      </c>
      <c r="AD38">
        <v>475</v>
      </c>
      <c r="AE38">
        <v>912</v>
      </c>
      <c r="AF38">
        <v>180</v>
      </c>
      <c r="AG38" t="s">
        <v>725</v>
      </c>
      <c r="AH38" t="s">
        <v>1017</v>
      </c>
      <c r="AI38">
        <v>0</v>
      </c>
      <c r="AJ38" t="s">
        <v>1168</v>
      </c>
      <c r="AK38" t="s">
        <v>1960</v>
      </c>
      <c r="AL38" t="s">
        <v>2075</v>
      </c>
      <c r="AM38" s="3" t="str">
        <f>Vertices[[#This Row],[Vertex]]&amp;CHAR(10)&amp;Vertices[[#This Row],[Followers]]&amp;CHAR(10)&amp;Vertices[[#This Row],[Description]]&amp;CHAR(10)&amp;Vertices[[#This Row],[Tweet]]</f>
        <v>mhausenblas
475
Linked Data Researcher
RT @fabien_gandon: Learning from Linked Open Data Usage: Patterns &amp; Metrics, Knud Möller http://bit.ly/cjZML4 #websci10 #www2010</v>
      </c>
      <c r="AN38" t="s">
        <v>2525</v>
      </c>
      <c r="AO38" t="s">
        <v>2953</v>
      </c>
    </row>
    <row r="39" spans="1:41" ht="34.049999999999997" customHeight="1">
      <c r="A39" s="17" t="s">
        <v>367</v>
      </c>
      <c r="C39" s="60">
        <v>6</v>
      </c>
      <c r="D39" s="60">
        <v>6</v>
      </c>
      <c r="E39" s="61">
        <v>4.3518696439188209E-2</v>
      </c>
      <c r="F39" s="61">
        <v>2.6577017114914425</v>
      </c>
      <c r="G39" s="61">
        <v>9.4844166358130505E-3</v>
      </c>
      <c r="H39" s="61">
        <v>0.18055555555555555</v>
      </c>
      <c r="I39" s="18"/>
      <c r="J39" s="18"/>
      <c r="K39" s="19">
        <v>2.8246674727932284</v>
      </c>
      <c r="L39" s="20">
        <v>99.6147020703865</v>
      </c>
      <c r="M39" s="18" t="s">
        <v>1762</v>
      </c>
      <c r="N39" s="18"/>
      <c r="O39" s="25" t="s">
        <v>367</v>
      </c>
      <c r="P39" s="26"/>
      <c r="Q39" s="26"/>
      <c r="R39" s="25"/>
      <c r="S39" s="74" t="s">
        <v>3350</v>
      </c>
      <c r="T39" s="21">
        <v>114.30025589046559</v>
      </c>
      <c r="U39" s="22">
        <v>7235.27783203125</v>
      </c>
      <c r="V39" s="22">
        <v>4533.57470703125</v>
      </c>
      <c r="W39" s="23"/>
      <c r="X39" s="24"/>
      <c r="Y39" s="24"/>
      <c r="Z39" s="15">
        <v>39</v>
      </c>
      <c r="AA39" s="15"/>
      <c r="AB39" s="16"/>
      <c r="AC39">
        <v>251</v>
      </c>
      <c r="AD39">
        <v>347</v>
      </c>
      <c r="AE39">
        <v>3351</v>
      </c>
      <c r="AF39">
        <v>94</v>
      </c>
      <c r="AG39" t="s">
        <v>850</v>
      </c>
      <c r="AH39" t="s">
        <v>1021</v>
      </c>
      <c r="AI39">
        <v>32400</v>
      </c>
      <c r="AJ39" t="s">
        <v>1307</v>
      </c>
      <c r="AK39" t="s">
        <v>1960</v>
      </c>
      <c r="AL39" t="s">
        <v>2214</v>
      </c>
      <c r="AM39" s="3" t="str">
        <f>Vertices[[#This Row],[Vertex]]&amp;CHAR(10)&amp;Vertices[[#This Row],[Followers]]&amp;CHAR(10)&amp;Vertices[[#This Row],[Description]]&amp;CHAR(10)&amp;Vertices[[#This Row],[Tweet]]</f>
        <v>tksakaki
347
ウェブ・人工知能・自然言語処理系研究者です。Twitterについても研究しています。いずれ、Twitter研究における日本第一人者なる・・・予定（
I'm WWW2010 opening ceremony now!!</v>
      </c>
      <c r="AN39" t="s">
        <v>2649</v>
      </c>
      <c r="AO39" t="s">
        <v>3092</v>
      </c>
    </row>
    <row r="40" spans="1:41" ht="34.049999999999997" customHeight="1">
      <c r="A40" s="17" t="s">
        <v>213</v>
      </c>
      <c r="C40" s="60">
        <v>12</v>
      </c>
      <c r="D40" s="60">
        <v>29</v>
      </c>
      <c r="E40" s="61">
        <v>4.3514059201274546E-2</v>
      </c>
      <c r="F40" s="61">
        <v>2.3740831295843519</v>
      </c>
      <c r="G40" s="61">
        <v>8.6582114215224673E-2</v>
      </c>
      <c r="H40" s="61">
        <v>0.17849462365591398</v>
      </c>
      <c r="I40" s="18"/>
      <c r="J40" s="18"/>
      <c r="K40" s="19">
        <v>5.3228536880290207</v>
      </c>
      <c r="L40" s="20">
        <v>98.447509222026525</v>
      </c>
      <c r="M40" s="18" t="s">
        <v>1647</v>
      </c>
      <c r="N40" s="18"/>
      <c r="O40" s="25" t="s">
        <v>213</v>
      </c>
      <c r="P40" s="26"/>
      <c r="Q40" s="26"/>
      <c r="R40" s="25"/>
      <c r="S40" s="74" t="s">
        <v>3351</v>
      </c>
      <c r="T40" s="21">
        <v>457.52361171114285</v>
      </c>
      <c r="U40" s="22">
        <v>5186.9423828125</v>
      </c>
      <c r="V40" s="22">
        <v>4635.263671875</v>
      </c>
      <c r="W40" s="23"/>
      <c r="X40" s="24"/>
      <c r="Y40" s="24"/>
      <c r="Z40" s="15">
        <v>40</v>
      </c>
      <c r="AA40" s="15"/>
      <c r="AB40" s="16"/>
      <c r="AC40">
        <v>1948</v>
      </c>
      <c r="AD40">
        <v>1380</v>
      </c>
      <c r="AE40">
        <v>1320</v>
      </c>
      <c r="AF40">
        <v>23</v>
      </c>
      <c r="AG40" t="s">
        <v>747</v>
      </c>
      <c r="AH40" t="s">
        <v>1008</v>
      </c>
      <c r="AI40">
        <v>-18000</v>
      </c>
      <c r="AJ40" t="s">
        <v>1192</v>
      </c>
      <c r="AK40" t="s">
        <v>1960</v>
      </c>
      <c r="AL40" t="s">
        <v>2099</v>
      </c>
      <c r="AM40" s="3" t="str">
        <f>Vertices[[#This Row],[Vertex]]&amp;CHAR(10)&amp;Vertices[[#This Row],[Followers]]&amp;CHAR(10)&amp;Vertices[[#This Row],[Description]]&amp;CHAR(10)&amp;Vertices[[#This Row],[Tweet]]</f>
        <v>bigbluehat
1380
web manufacturing company - xhtml, css, javascript/ajax, php, mysql, a little xml, some linux, and a dash of python
@glazou I don't suppose you're coming to @www2010 this week by any chance? I'm in #ldow2010 ATM &amp; would love to meet up if your here</v>
      </c>
      <c r="AN40" t="s">
        <v>2548</v>
      </c>
      <c r="AO40" t="s">
        <v>2977</v>
      </c>
    </row>
    <row r="41" spans="1:41" ht="34.049999999999997" customHeight="1">
      <c r="A41" s="17" t="s">
        <v>204</v>
      </c>
      <c r="C41" s="60">
        <v>23</v>
      </c>
      <c r="D41" s="60">
        <v>24</v>
      </c>
      <c r="E41" s="61">
        <v>4.2171377729035557E-2</v>
      </c>
      <c r="F41" s="61">
        <v>2.3105134474327627</v>
      </c>
      <c r="G41" s="61">
        <v>0.11245924849315514</v>
      </c>
      <c r="H41" s="61">
        <v>0.22379032258064516</v>
      </c>
      <c r="I41" s="18"/>
      <c r="J41" s="18"/>
      <c r="K41" s="19">
        <v>2.3337363966142686</v>
      </c>
      <c r="L41" s="20">
        <v>99.844072978631488</v>
      </c>
      <c r="M41" s="18" t="s">
        <v>1514</v>
      </c>
      <c r="N41" s="18"/>
      <c r="O41" s="25" t="s">
        <v>204</v>
      </c>
      <c r="P41" s="26"/>
      <c r="Q41" s="26"/>
      <c r="R41" s="25"/>
      <c r="S41" s="74" t="s">
        <v>3352</v>
      </c>
      <c r="T41" s="21">
        <v>46.851716460071117</v>
      </c>
      <c r="U41" s="22">
        <v>4706.85302734375</v>
      </c>
      <c r="V41" s="22">
        <v>5611.1533203125</v>
      </c>
      <c r="W41" s="23"/>
      <c r="X41" s="24"/>
      <c r="Y41" s="24"/>
      <c r="Z41" s="15">
        <v>41</v>
      </c>
      <c r="AA41" s="15"/>
      <c r="AB41" s="16"/>
      <c r="AC41">
        <v>135</v>
      </c>
      <c r="AD41">
        <v>144</v>
      </c>
      <c r="AE41">
        <v>1432</v>
      </c>
      <c r="AF41">
        <v>2</v>
      </c>
      <c r="AH41" t="s">
        <v>1010</v>
      </c>
      <c r="AI41">
        <v>-10800</v>
      </c>
      <c r="AJ41" t="s">
        <v>1059</v>
      </c>
      <c r="AK41" t="s">
        <v>1960</v>
      </c>
      <c r="AL41" t="s">
        <v>1966</v>
      </c>
      <c r="AM41" s="3" t="str">
        <f>Vertices[[#This Row],[Vertex]]&amp;CHAR(10)&amp;Vertices[[#This Row],[Followers]]&amp;CHAR(10)&amp;Vertices[[#This Row],[Description]]&amp;CHAR(10)&amp;Vertices[[#This Row],[Tweet]]</f>
        <v>clauwa
144
put my slides from today's talk about the Wisdom in Tweetonomies online http://slidesha.re/aJ3OoT #semsearch2010 #www2010</v>
      </c>
      <c r="AN41" t="s">
        <v>2421</v>
      </c>
      <c r="AO41" t="s">
        <v>2844</v>
      </c>
    </row>
    <row r="42" spans="1:41" ht="34.049999999999997" customHeight="1">
      <c r="A42" s="17" t="s">
        <v>312</v>
      </c>
      <c r="C42" s="60">
        <v>26</v>
      </c>
      <c r="D42" s="60">
        <v>17</v>
      </c>
      <c r="E42" s="61">
        <v>4.1519003631213622E-2</v>
      </c>
      <c r="F42" s="61">
        <v>2.2885085574572126</v>
      </c>
      <c r="G42" s="61">
        <v>6.4181415471517025E-2</v>
      </c>
      <c r="H42" s="61">
        <v>0.15625</v>
      </c>
      <c r="I42" s="18"/>
      <c r="J42" s="18"/>
      <c r="K42" s="19">
        <v>3.4026602176541716</v>
      </c>
      <c r="L42" s="20">
        <v>99.344654547871457</v>
      </c>
      <c r="M42" s="18" t="s">
        <v>1549</v>
      </c>
      <c r="N42" s="18"/>
      <c r="O42" s="25" t="s">
        <v>312</v>
      </c>
      <c r="P42" s="26"/>
      <c r="Q42" s="26"/>
      <c r="R42" s="25"/>
      <c r="S42" s="74" t="s">
        <v>3353</v>
      </c>
      <c r="T42" s="21">
        <v>193.71011265826991</v>
      </c>
      <c r="U42" s="22">
        <v>4344.89697265625</v>
      </c>
      <c r="V42" s="22">
        <v>6225.9833984375</v>
      </c>
      <c r="W42" s="23"/>
      <c r="X42" s="24"/>
      <c r="Y42" s="24"/>
      <c r="Z42" s="15">
        <v>42</v>
      </c>
      <c r="AA42" s="15"/>
      <c r="AB42" s="16"/>
      <c r="AC42">
        <v>186</v>
      </c>
      <c r="AD42">
        <v>586</v>
      </c>
      <c r="AE42">
        <v>5440</v>
      </c>
      <c r="AF42">
        <v>1</v>
      </c>
      <c r="AG42" t="s">
        <v>659</v>
      </c>
      <c r="AH42" t="s">
        <v>1008</v>
      </c>
      <c r="AI42">
        <v>-18000</v>
      </c>
      <c r="AJ42" t="s">
        <v>1094</v>
      </c>
      <c r="AK42" t="s">
        <v>1960</v>
      </c>
      <c r="AL42" t="s">
        <v>2001</v>
      </c>
      <c r="AM42" s="3" t="str">
        <f>Vertices[[#This Row],[Vertex]]&amp;CHAR(10)&amp;Vertices[[#This Row],[Followers]]&amp;CHAR(10)&amp;Vertices[[#This Row],[Description]]&amp;CHAR(10)&amp;Vertices[[#This Row],[Tweet]]</f>
        <v>xamat
586
Ubergeek with a life &amp; family. Research Scientist / Professor interested on the Web, Recommender Systems, Music, Audio, Multimedia, Agile Methods and Innovation
RT @nitya: Nice -- all papers online. RT @yovisto: today attending the Linked Open Data Workshop at #www2010, http://bit.ly/8fgT1d http://bit.ly/cVbSdV</v>
      </c>
      <c r="AN42" t="s">
        <v>2454</v>
      </c>
      <c r="AO42" t="s">
        <v>2879</v>
      </c>
    </row>
    <row r="43" spans="1:41" ht="34.049999999999997" customHeight="1">
      <c r="A43" s="17" t="s">
        <v>449</v>
      </c>
      <c r="C43" s="60">
        <v>7</v>
      </c>
      <c r="D43" s="60">
        <v>11</v>
      </c>
      <c r="E43" s="61">
        <v>4.0381619594352477E-2</v>
      </c>
      <c r="F43" s="61">
        <v>2.4327628361858191</v>
      </c>
      <c r="G43" s="61">
        <v>3.286576556356003E-2</v>
      </c>
      <c r="H43" s="61">
        <v>0.18095238095238095</v>
      </c>
      <c r="I43" s="18"/>
      <c r="J43" s="18"/>
      <c r="K43" s="19">
        <v>2.3724304715840385</v>
      </c>
      <c r="L43" s="20">
        <v>99.825994483400351</v>
      </c>
      <c r="M43" s="18" t="s">
        <v>1740</v>
      </c>
      <c r="N43" s="18"/>
      <c r="O43" s="25" t="s">
        <v>449</v>
      </c>
      <c r="P43" s="26"/>
      <c r="Q43" s="26"/>
      <c r="R43" s="25"/>
      <c r="S43" s="74" t="s">
        <v>3354</v>
      </c>
      <c r="T43" s="21">
        <v>52.167857498919943</v>
      </c>
      <c r="U43" s="22">
        <v>4053.27685546875</v>
      </c>
      <c r="V43" s="22">
        <v>6791.08984375</v>
      </c>
      <c r="W43" s="23"/>
      <c r="X43" s="24"/>
      <c r="Y43" s="24"/>
      <c r="Z43" s="15">
        <v>43</v>
      </c>
      <c r="AA43" s="15"/>
      <c r="AB43" s="16"/>
      <c r="AC43">
        <v>158</v>
      </c>
      <c r="AD43">
        <v>160</v>
      </c>
      <c r="AE43">
        <v>1112</v>
      </c>
      <c r="AF43">
        <v>665</v>
      </c>
      <c r="AG43" t="s">
        <v>828</v>
      </c>
      <c r="AH43" t="s">
        <v>1008</v>
      </c>
      <c r="AI43">
        <v>-18000</v>
      </c>
      <c r="AJ43" t="s">
        <v>1285</v>
      </c>
      <c r="AK43" t="s">
        <v>1960</v>
      </c>
      <c r="AL43" t="s">
        <v>2192</v>
      </c>
      <c r="AM43" s="3" t="str">
        <f>Vertices[[#This Row],[Vertex]]&amp;CHAR(10)&amp;Vertices[[#This Row],[Followers]]&amp;CHAR(10)&amp;Vertices[[#This Row],[Description]]&amp;CHAR(10)&amp;Vertices[[#This Row],[Tweet]]</f>
        <v>christangrant
160
University of Florida PhD in CS, Researching Deep Wep Information Extraction, Information Retreival, NLP, Python, Married May 09, in Love with Jesus
Johnny 5 Alive!! #www2010</v>
      </c>
      <c r="AN43" t="s">
        <v>2631</v>
      </c>
      <c r="AO43" t="s">
        <v>3070</v>
      </c>
    </row>
    <row r="44" spans="1:41" ht="34.049999999999997" customHeight="1">
      <c r="A44" s="17" t="s">
        <v>535</v>
      </c>
      <c r="C44" s="60">
        <v>11</v>
      </c>
      <c r="D44" s="60">
        <v>9</v>
      </c>
      <c r="E44" s="61">
        <v>3.9999523624963396E-2</v>
      </c>
      <c r="F44" s="61">
        <v>2.5427872860635699</v>
      </c>
      <c r="G44" s="61">
        <v>1.2754937279361112E-2</v>
      </c>
      <c r="H44" s="61">
        <v>0.20952380952380953</v>
      </c>
      <c r="I44" s="18"/>
      <c r="J44" s="18"/>
      <c r="K44" s="19">
        <v>4.7980652962515116</v>
      </c>
      <c r="L44" s="20">
        <v>98.692698813598753</v>
      </c>
      <c r="M44" s="18" t="s">
        <v>1806</v>
      </c>
      <c r="N44" s="18"/>
      <c r="O44" s="25" t="s">
        <v>535</v>
      </c>
      <c r="P44" s="26"/>
      <c r="Q44" s="26"/>
      <c r="R44" s="25"/>
      <c r="S44" s="74" t="s">
        <v>3355</v>
      </c>
      <c r="T44" s="21">
        <v>385.42344887175568</v>
      </c>
      <c r="U44" s="22">
        <v>3848.65625</v>
      </c>
      <c r="V44" s="22">
        <v>3030.9326171875</v>
      </c>
      <c r="W44" s="23"/>
      <c r="X44" s="24"/>
      <c r="Y44" s="24"/>
      <c r="Z44" s="15">
        <v>44</v>
      </c>
      <c r="AA44" s="15"/>
      <c r="AB44" s="16"/>
      <c r="AC44">
        <v>1217</v>
      </c>
      <c r="AD44">
        <v>1163</v>
      </c>
      <c r="AE44">
        <v>3235</v>
      </c>
      <c r="AF44">
        <v>233</v>
      </c>
      <c r="AG44" t="s">
        <v>880</v>
      </c>
      <c r="AH44" t="s">
        <v>1008</v>
      </c>
      <c r="AI44">
        <v>-18000</v>
      </c>
      <c r="AJ44" t="s">
        <v>1351</v>
      </c>
      <c r="AK44" t="s">
        <v>1960</v>
      </c>
      <c r="AL44" t="s">
        <v>2258</v>
      </c>
      <c r="AM44" s="3" t="str">
        <f>Vertices[[#This Row],[Vertex]]&amp;CHAR(10)&amp;Vertices[[#This Row],[Followers]]&amp;CHAR(10)&amp;Vertices[[#This Row],[Description]]&amp;CHAR(10)&amp;Vertices[[#This Row],[Tweet]]</f>
        <v>GwynneMurphy
1163
PR and social media girl SEEKING entry-level beginnings to a PR/digital communications career. Trivia junkie. To-do list maker. Explorer. Tarheel. 
Vint Cerf: We need to figure out a way to preserve our [to be] rotten bits. #www2010 #fw2010</v>
      </c>
      <c r="AN44" t="s">
        <v>2690</v>
      </c>
      <c r="AO44" t="s">
        <v>3136</v>
      </c>
    </row>
    <row r="45" spans="1:41" ht="34.049999999999997" customHeight="1">
      <c r="A45" s="17" t="s">
        <v>327</v>
      </c>
      <c r="C45" s="60">
        <v>12</v>
      </c>
      <c r="D45" s="60">
        <v>6</v>
      </c>
      <c r="E45" s="61">
        <v>3.9939433584806852E-2</v>
      </c>
      <c r="F45" s="61">
        <v>2.511002444987775</v>
      </c>
      <c r="G45" s="61">
        <v>1.2671026755074756E-2</v>
      </c>
      <c r="H45" s="61">
        <v>0.19485294117647059</v>
      </c>
      <c r="I45" s="18"/>
      <c r="J45" s="18"/>
      <c r="K45" s="19">
        <v>3.3663845223700122</v>
      </c>
      <c r="L45" s="20">
        <v>99.361603137150638</v>
      </c>
      <c r="M45" s="18" t="s">
        <v>1776</v>
      </c>
      <c r="N45" s="18"/>
      <c r="O45" s="25" t="s">
        <v>327</v>
      </c>
      <c r="P45" s="26"/>
      <c r="Q45" s="26"/>
      <c r="R45" s="25"/>
      <c r="S45" s="74" t="s">
        <v>3356</v>
      </c>
      <c r="T45" s="21">
        <v>188.72623043434913</v>
      </c>
      <c r="U45" s="22">
        <v>3802.65966796875</v>
      </c>
      <c r="V45" s="22">
        <v>2955.60546875</v>
      </c>
      <c r="W45" s="23"/>
      <c r="X45" s="24"/>
      <c r="Y45" s="24"/>
      <c r="Z45" s="15">
        <v>45</v>
      </c>
      <c r="AA45" s="15"/>
      <c r="AB45" s="16"/>
      <c r="AC45">
        <v>204</v>
      </c>
      <c r="AD45">
        <v>571</v>
      </c>
      <c r="AE45">
        <v>1313</v>
      </c>
      <c r="AF45">
        <v>89</v>
      </c>
      <c r="AG45" t="s">
        <v>862</v>
      </c>
      <c r="AH45" t="s">
        <v>1008</v>
      </c>
      <c r="AI45">
        <v>-18000</v>
      </c>
      <c r="AJ45" t="s">
        <v>1321</v>
      </c>
      <c r="AK45" t="s">
        <v>1960</v>
      </c>
      <c r="AL45" t="s">
        <v>2228</v>
      </c>
      <c r="AM45" s="3" t="str">
        <f>Vertices[[#This Row],[Vertex]]&amp;CHAR(10)&amp;Vertices[[#This Row],[Followers]]&amp;CHAR(10)&amp;Vertices[[#This Row],[Description]]&amp;CHAR(10)&amp;Vertices[[#This Row],[Tweet]]</f>
        <v>triout
571
TriOut helps you meet people, find new places and discover things to do in the Triangle. Explore the Triangle with TriOut
FYI if you check-in at @www2010 @futureweb2010 at the convention center you'll get 10pts &amp; a new badge! http://trioutnc.com</v>
      </c>
      <c r="AN45" t="s">
        <v>2662</v>
      </c>
      <c r="AO45" t="s">
        <v>3106</v>
      </c>
    </row>
    <row r="46" spans="1:41" ht="34.049999999999997" customHeight="1">
      <c r="A46" s="17" t="s">
        <v>302</v>
      </c>
      <c r="C46" s="60">
        <v>12</v>
      </c>
      <c r="D46" s="60">
        <v>4</v>
      </c>
      <c r="E46" s="61">
        <v>3.9628892116294098E-2</v>
      </c>
      <c r="F46" s="61">
        <v>2.611246943765281</v>
      </c>
      <c r="G46" s="61">
        <v>1.8380043457708908E-2</v>
      </c>
      <c r="H46" s="61">
        <v>0.17032967032967034</v>
      </c>
      <c r="I46" s="18"/>
      <c r="J46" s="18"/>
      <c r="K46" s="19">
        <v>2.79322853688029</v>
      </c>
      <c r="L46" s="20">
        <v>99.629390847761783</v>
      </c>
      <c r="M46" s="18" t="s">
        <v>1753</v>
      </c>
      <c r="N46" s="18"/>
      <c r="O46" s="25" t="s">
        <v>302</v>
      </c>
      <c r="P46" s="26"/>
      <c r="Q46" s="26"/>
      <c r="R46" s="25"/>
      <c r="S46" s="74" t="s">
        <v>3357</v>
      </c>
      <c r="T46" s="21">
        <v>109.98089129640091</v>
      </c>
      <c r="U46" s="22">
        <v>4694.310546875</v>
      </c>
      <c r="V46" s="22">
        <v>6937.39013671875</v>
      </c>
      <c r="W46" s="23"/>
      <c r="X46" s="24"/>
      <c r="Y46" s="24"/>
      <c r="Z46" s="15">
        <v>46</v>
      </c>
      <c r="AA46" s="15"/>
      <c r="AB46" s="16"/>
      <c r="AC46">
        <v>284</v>
      </c>
      <c r="AD46">
        <v>334</v>
      </c>
      <c r="AE46">
        <v>1683</v>
      </c>
      <c r="AF46">
        <v>17</v>
      </c>
      <c r="AG46" t="s">
        <v>841</v>
      </c>
      <c r="AH46" t="s">
        <v>1043</v>
      </c>
      <c r="AI46">
        <v>32400</v>
      </c>
      <c r="AJ46" t="s">
        <v>1298</v>
      </c>
      <c r="AK46" t="s">
        <v>1960</v>
      </c>
      <c r="AL46" t="s">
        <v>2205</v>
      </c>
      <c r="AM46" s="3" t="str">
        <f>Vertices[[#This Row],[Vertex]]&amp;CHAR(10)&amp;Vertices[[#This Row],[Followers]]&amp;CHAR(10)&amp;Vertices[[#This Row],[Description]]&amp;CHAR(10)&amp;Vertices[[#This Row],[Tweet]]</f>
        <v>haewoon
334
Ph. D. student, Department of Computer Science, KAIST, Korea
RT @mstrohm: updated versions of #www2010 eventstreams http://bit.ly/b9Cr6R and roomstreams http://bit.ly/bRfE69 are online</v>
      </c>
      <c r="AN46" t="s">
        <v>2602</v>
      </c>
      <c r="AO46" t="s">
        <v>3083</v>
      </c>
    </row>
    <row r="47" spans="1:41" ht="34.049999999999997" customHeight="1">
      <c r="A47" s="17" t="s">
        <v>422</v>
      </c>
      <c r="C47" s="60">
        <v>0</v>
      </c>
      <c r="D47" s="60">
        <v>11</v>
      </c>
      <c r="E47" s="61">
        <v>3.818985756432558E-2</v>
      </c>
      <c r="F47" s="61">
        <v>2.6356968215158925</v>
      </c>
      <c r="G47" s="61">
        <v>2.286432181953996E-2</v>
      </c>
      <c r="H47" s="61">
        <v>7.2727272727272724E-2</v>
      </c>
      <c r="I47" s="18"/>
      <c r="J47" s="18"/>
      <c r="K47" s="19">
        <v>5.3083434099153566</v>
      </c>
      <c r="L47" s="20">
        <v>98.454288657738189</v>
      </c>
      <c r="M47" s="18" t="s">
        <v>1875</v>
      </c>
      <c r="N47" s="18"/>
      <c r="O47" s="25" t="s">
        <v>422</v>
      </c>
      <c r="P47" s="26"/>
      <c r="Q47" s="26"/>
      <c r="R47" s="25"/>
      <c r="S47" s="74" t="s">
        <v>3358</v>
      </c>
      <c r="T47" s="21">
        <v>455.53005882157458</v>
      </c>
      <c r="U47" s="22">
        <v>4309.95361328125</v>
      </c>
      <c r="V47" s="22">
        <v>4522.666015625</v>
      </c>
      <c r="W47" s="23"/>
      <c r="X47" s="24"/>
      <c r="Y47" s="24"/>
      <c r="Z47" s="15">
        <v>47</v>
      </c>
      <c r="AA47" s="15"/>
      <c r="AB47" s="16"/>
      <c r="AC47">
        <v>827</v>
      </c>
      <c r="AD47">
        <v>1374</v>
      </c>
      <c r="AE47">
        <v>6247</v>
      </c>
      <c r="AF47">
        <v>25</v>
      </c>
      <c r="AG47" t="s">
        <v>935</v>
      </c>
      <c r="AH47" t="s">
        <v>1008</v>
      </c>
      <c r="AI47">
        <v>-18000</v>
      </c>
      <c r="AJ47" t="s">
        <v>1420</v>
      </c>
      <c r="AK47" t="s">
        <v>1960</v>
      </c>
      <c r="AL47" t="s">
        <v>2327</v>
      </c>
      <c r="AM47" s="3" t="str">
        <f>Vertices[[#This Row],[Vertex]]&amp;CHAR(10)&amp;Vertices[[#This Row],[Followers]]&amp;CHAR(10)&amp;Vertices[[#This Row],[Description]]&amp;CHAR(10)&amp;Vertices[[#This Row],[Tweet]]</f>
        <v>CoreyLeong
1374
@GR8C Exec Dir, @OpenMLS Registry, @RealWebCon Chair, @MLSNProtocol/@Remetal/@RealDF Author, Markup Geek, DMB Fan, and Basketball Coach.
topics of clouds by vcerf #www2010</v>
      </c>
      <c r="AN47" t="s">
        <v>2754</v>
      </c>
      <c r="AO47" t="s">
        <v>3204</v>
      </c>
    </row>
    <row r="48" spans="1:41" ht="34.049999999999997" customHeight="1">
      <c r="A48" s="17" t="s">
        <v>474</v>
      </c>
      <c r="C48" s="60">
        <v>5</v>
      </c>
      <c r="D48" s="60">
        <v>3</v>
      </c>
      <c r="E48" s="61">
        <v>3.5330897363482897E-2</v>
      </c>
      <c r="F48" s="61">
        <v>3.0635696821515892</v>
      </c>
      <c r="G48" s="61">
        <v>1.3303968251531323E-2</v>
      </c>
      <c r="H48" s="61">
        <v>0.13333333333333333</v>
      </c>
      <c r="I48" s="18"/>
      <c r="J48" s="18"/>
      <c r="K48" s="19">
        <v>2.0290205562273278</v>
      </c>
      <c r="L48" s="20">
        <v>99.986441128576658</v>
      </c>
      <c r="M48" s="18" t="s">
        <v>1510</v>
      </c>
      <c r="N48" s="18"/>
      <c r="O48" s="25" t="s">
        <v>474</v>
      </c>
      <c r="P48" s="26"/>
      <c r="Q48" s="26"/>
      <c r="R48" s="25"/>
      <c r="S48" s="74" t="s">
        <v>3359</v>
      </c>
      <c r="T48" s="21">
        <v>4.9871057791366189</v>
      </c>
      <c r="U48" s="22">
        <v>8099.61376953125</v>
      </c>
      <c r="V48" s="22">
        <v>4097.875</v>
      </c>
      <c r="W48" s="23"/>
      <c r="X48" s="24"/>
      <c r="Y48" s="24"/>
      <c r="Z48" s="15">
        <v>48</v>
      </c>
      <c r="AA48" s="15"/>
      <c r="AB48" s="16"/>
      <c r="AC48">
        <v>7</v>
      </c>
      <c r="AD48">
        <v>18</v>
      </c>
      <c r="AE48">
        <v>82</v>
      </c>
      <c r="AF48">
        <v>1</v>
      </c>
      <c r="AG48" t="s">
        <v>623</v>
      </c>
      <c r="AH48" t="s">
        <v>1006</v>
      </c>
      <c r="AI48">
        <v>0</v>
      </c>
      <c r="AJ48" t="s">
        <v>1055</v>
      </c>
      <c r="AK48" t="s">
        <v>1960</v>
      </c>
      <c r="AL48" t="s">
        <v>1962</v>
      </c>
      <c r="AM48" s="3" t="str">
        <f>Vertices[[#This Row],[Vertex]]&amp;CHAR(10)&amp;Vertices[[#This Row],[Followers]]&amp;CHAR(10)&amp;Vertices[[#This Row],[Description]]&amp;CHAR(10)&amp;Vertices[[#This Row],[Tweet]]</f>
        <v>briank_live
18
I'm normaly @briankelly - I use this account for blogging at events.
Enjoying Vint Cerfs honesty in telling the story of when Goigle flagged every Wrb site as hosting malware #www2010</v>
      </c>
      <c r="AN48" t="s">
        <v>2417</v>
      </c>
      <c r="AO48" t="s">
        <v>2840</v>
      </c>
    </row>
    <row r="49" spans="1:41" ht="34.049999999999997" customHeight="1">
      <c r="A49" s="17" t="s">
        <v>209</v>
      </c>
      <c r="C49" s="60">
        <v>3</v>
      </c>
      <c r="D49" s="60">
        <v>2</v>
      </c>
      <c r="E49" s="61">
        <v>3.5316813971408408E-2</v>
      </c>
      <c r="F49" s="61">
        <v>4.3300733496332517</v>
      </c>
      <c r="G49" s="61">
        <v>4.8656215699661681E-5</v>
      </c>
      <c r="H49" s="61">
        <v>0</v>
      </c>
      <c r="I49" s="18"/>
      <c r="J49" s="18"/>
      <c r="K49" s="19">
        <v>3.3857315598548974</v>
      </c>
      <c r="L49" s="20">
        <v>99.352563889535077</v>
      </c>
      <c r="M49" s="18" t="s">
        <v>1635</v>
      </c>
      <c r="N49" s="18"/>
      <c r="O49" s="25" t="s">
        <v>209</v>
      </c>
      <c r="P49" s="26"/>
      <c r="Q49" s="26"/>
      <c r="R49" s="25"/>
      <c r="S49" s="74" t="s">
        <v>3360</v>
      </c>
      <c r="T49" s="21">
        <v>191.38430095377356</v>
      </c>
      <c r="U49" s="22">
        <v>8763.90234375</v>
      </c>
      <c r="V49" s="22">
        <v>9269.6826171875</v>
      </c>
      <c r="W49" s="23"/>
      <c r="X49" s="24"/>
      <c r="Y49" s="24"/>
      <c r="Z49" s="15">
        <v>49</v>
      </c>
      <c r="AA49" s="15"/>
      <c r="AB49" s="16"/>
      <c r="AC49">
        <v>228</v>
      </c>
      <c r="AD49">
        <v>579</v>
      </c>
      <c r="AE49">
        <v>1489</v>
      </c>
      <c r="AF49">
        <v>6</v>
      </c>
      <c r="AG49" t="s">
        <v>736</v>
      </c>
      <c r="AH49" t="s">
        <v>1021</v>
      </c>
      <c r="AI49">
        <v>32400</v>
      </c>
      <c r="AJ49" t="s">
        <v>1180</v>
      </c>
      <c r="AK49" t="s">
        <v>1960</v>
      </c>
      <c r="AL49" t="s">
        <v>2087</v>
      </c>
      <c r="AM49" s="3" t="str">
        <f>Vertices[[#This Row],[Vertex]]&amp;CHAR(10)&amp;Vertices[[#This Row],[Followers]]&amp;CHAR(10)&amp;Vertices[[#This Row],[Description]]&amp;CHAR(10)&amp;Vertices[[#This Row],[Tweet]]</f>
        <v>8maki
579
Do anything in marketing and finance fields pretending a web developer. eng-ver @8maki_en
#WWW2010 に参加してるんだが、Tutorial "interring searcher intent" で言及されている MS の AdCenter Lab のサイトが面白い。 http://adlab.msn.com/Default.aspx</v>
      </c>
      <c r="AN49" t="s">
        <v>2537</v>
      </c>
      <c r="AO49" t="s">
        <v>2965</v>
      </c>
    </row>
    <row r="50" spans="1:41" ht="34.049999999999997" customHeight="1">
      <c r="A50" s="17" t="s">
        <v>346</v>
      </c>
      <c r="C50" s="60">
        <v>16</v>
      </c>
      <c r="D50" s="60">
        <v>16</v>
      </c>
      <c r="E50" s="61">
        <v>3.3754953065854507E-2</v>
      </c>
      <c r="F50" s="61">
        <v>2.9779951100244499</v>
      </c>
      <c r="G50" s="61">
        <v>5.4081457320115933E-3</v>
      </c>
      <c r="H50" s="61">
        <v>0.15810276679841898</v>
      </c>
      <c r="I50" s="18"/>
      <c r="J50" s="18"/>
      <c r="K50" s="19">
        <v>4.7230955259975813</v>
      </c>
      <c r="L50" s="20">
        <v>98.727725898109071</v>
      </c>
      <c r="M50" s="18" t="s">
        <v>1824</v>
      </c>
      <c r="N50" s="18"/>
      <c r="O50" s="25" t="s">
        <v>346</v>
      </c>
      <c r="P50" s="26"/>
      <c r="Q50" s="26"/>
      <c r="R50" s="25"/>
      <c r="S50" s="74" t="s">
        <v>3361</v>
      </c>
      <c r="T50" s="21">
        <v>375.12342560898605</v>
      </c>
      <c r="U50" s="22">
        <v>2753.629638671875</v>
      </c>
      <c r="V50" s="22">
        <v>2191.5</v>
      </c>
      <c r="W50" s="23"/>
      <c r="X50" s="24"/>
      <c r="Y50" s="24"/>
      <c r="Z50" s="15">
        <v>50</v>
      </c>
      <c r="AA50" s="15"/>
      <c r="AB50" s="16"/>
      <c r="AC50">
        <v>928</v>
      </c>
      <c r="AD50">
        <v>1132</v>
      </c>
      <c r="AE50">
        <v>4625</v>
      </c>
      <c r="AF50">
        <v>77</v>
      </c>
      <c r="AG50" t="s">
        <v>896</v>
      </c>
      <c r="AH50" t="s">
        <v>1008</v>
      </c>
      <c r="AI50">
        <v>-18000</v>
      </c>
      <c r="AJ50" t="s">
        <v>1369</v>
      </c>
      <c r="AK50" t="s">
        <v>1960</v>
      </c>
      <c r="AL50" t="s">
        <v>2276</v>
      </c>
      <c r="AM50" s="3" t="str">
        <f>Vertices[[#This Row],[Vertex]]&amp;CHAR(10)&amp;Vertices[[#This Row],[Followers]]&amp;CHAR(10)&amp;Vertices[[#This Row],[Description]]&amp;CHAR(10)&amp;Vertices[[#This Row],[Tweet]]</f>
        <v>bmcd67
1132
Marketing Strategist | Writer | Blogger | Web Site Designer | Interactive Media Producer | NC State Alum | Husband &amp; Father | Human
@waynesutton thanks for coming out last night. Sorry we did not have a chance to talk. Have a great day at #www2010!</v>
      </c>
      <c r="AN50" t="s">
        <v>2708</v>
      </c>
      <c r="AO50" t="s">
        <v>3154</v>
      </c>
    </row>
    <row r="51" spans="1:41" ht="34.049999999999997" customHeight="1">
      <c r="A51" s="17" t="s">
        <v>359</v>
      </c>
      <c r="C51" s="60">
        <v>19</v>
      </c>
      <c r="D51" s="60">
        <v>13</v>
      </c>
      <c r="E51" s="61">
        <v>3.3339354090226259E-2</v>
      </c>
      <c r="F51" s="61">
        <v>2.4400977995110025</v>
      </c>
      <c r="G51" s="61">
        <v>8.0232575223020658E-2</v>
      </c>
      <c r="H51" s="61">
        <v>0.17724867724867724</v>
      </c>
      <c r="I51" s="18"/>
      <c r="J51" s="18"/>
      <c r="K51" s="19">
        <v>6.1015719467956471</v>
      </c>
      <c r="L51" s="20">
        <v>98.083679505499987</v>
      </c>
      <c r="M51" s="18" t="s">
        <v>1556</v>
      </c>
      <c r="N51" s="18"/>
      <c r="O51" s="25" t="s">
        <v>359</v>
      </c>
      <c r="P51" s="26"/>
      <c r="Q51" s="26"/>
      <c r="R51" s="25"/>
      <c r="S51" s="74" t="s">
        <v>3362</v>
      </c>
      <c r="T51" s="21">
        <v>564.51095011797543</v>
      </c>
      <c r="U51" s="22">
        <v>6788.77490234375</v>
      </c>
      <c r="V51" s="22">
        <v>5293.19189453125</v>
      </c>
      <c r="W51" s="23"/>
      <c r="X51" s="24"/>
      <c r="Y51" s="24"/>
      <c r="Z51" s="15">
        <v>51</v>
      </c>
      <c r="AA51" s="15"/>
      <c r="AB51" s="16"/>
      <c r="AC51">
        <v>591</v>
      </c>
      <c r="AD51">
        <v>1702</v>
      </c>
      <c r="AE51">
        <v>4342</v>
      </c>
      <c r="AF51">
        <v>578</v>
      </c>
      <c r="AG51" t="s">
        <v>666</v>
      </c>
      <c r="AH51" t="s">
        <v>1006</v>
      </c>
      <c r="AI51">
        <v>0</v>
      </c>
      <c r="AJ51" t="s">
        <v>1101</v>
      </c>
      <c r="AK51" t="s">
        <v>1960</v>
      </c>
      <c r="AL51" t="s">
        <v>2008</v>
      </c>
      <c r="AM51" s="3" t="str">
        <f>Vertices[[#This Row],[Vertex]]&amp;CHAR(10)&amp;Vertices[[#This Row],[Followers]]&amp;CHAR(10)&amp;Vertices[[#This Row],[Description]]&amp;CHAR(10)&amp;Vertices[[#This Row],[Tweet]]</f>
        <v>briankelly
1702
UK Web Focus, based at UKOLN, University of Bath, UK.
At the opening session of #www2010 Will be liveblogging from @briank_live</v>
      </c>
      <c r="AN51" t="s">
        <v>2461</v>
      </c>
      <c r="AO51" t="s">
        <v>2886</v>
      </c>
    </row>
    <row r="52" spans="1:41" ht="34.049999999999997" customHeight="1">
      <c r="A52" s="17" t="s">
        <v>353</v>
      </c>
      <c r="C52" s="60">
        <v>31</v>
      </c>
      <c r="D52" s="60">
        <v>27</v>
      </c>
      <c r="E52" s="61">
        <v>3.1299767410710139E-2</v>
      </c>
      <c r="F52" s="61">
        <v>2.4669926650366749</v>
      </c>
      <c r="G52" s="61">
        <v>0.13723873578474152</v>
      </c>
      <c r="H52" s="61">
        <v>0.2201219512195122</v>
      </c>
      <c r="I52" s="18"/>
      <c r="J52" s="18"/>
      <c r="K52" s="19">
        <v>3.951632406287787</v>
      </c>
      <c r="L52" s="20">
        <v>99.08816589677977</v>
      </c>
      <c r="M52" s="18" t="s">
        <v>1809</v>
      </c>
      <c r="N52" s="18"/>
      <c r="O52" s="25" t="s">
        <v>353</v>
      </c>
      <c r="P52" s="26"/>
      <c r="Q52" s="26"/>
      <c r="R52" s="25"/>
      <c r="S52" s="74" t="s">
        <v>3363</v>
      </c>
      <c r="T52" s="21">
        <v>269.13286364693761</v>
      </c>
      <c r="U52" s="22">
        <v>7075.0234375</v>
      </c>
      <c r="V52" s="22">
        <v>5325.54541015625</v>
      </c>
      <c r="W52" s="23"/>
      <c r="X52" s="24"/>
      <c r="Y52" s="24"/>
      <c r="Z52" s="15">
        <v>52</v>
      </c>
      <c r="AA52" s="15"/>
      <c r="AB52" s="16"/>
      <c r="AC52">
        <v>512</v>
      </c>
      <c r="AD52">
        <v>813</v>
      </c>
      <c r="AE52">
        <v>3420</v>
      </c>
      <c r="AF52">
        <v>8</v>
      </c>
      <c r="AG52" t="s">
        <v>882</v>
      </c>
      <c r="AH52" t="s">
        <v>1020</v>
      </c>
      <c r="AI52">
        <v>-18000</v>
      </c>
      <c r="AJ52" t="s">
        <v>1354</v>
      </c>
      <c r="AK52" t="s">
        <v>1960</v>
      </c>
      <c r="AL52" t="s">
        <v>2261</v>
      </c>
      <c r="AM52" s="3" t="str">
        <f>Vertices[[#This Row],[Vertex]]&amp;CHAR(10)&amp;Vertices[[#This Row],[Followers]]&amp;CHAR(10)&amp;Vertices[[#This Row],[Description]]&amp;CHAR(10)&amp;Vertices[[#This Row],[Tweet]]</f>
        <v>edsu
813
hacker for libraries, digital archaeologist, pragmatist, etc
watching #www2010 from afar, thanks for the updates folks!</v>
      </c>
      <c r="AN52" t="s">
        <v>2693</v>
      </c>
      <c r="AO52" t="s">
        <v>3139</v>
      </c>
    </row>
    <row r="53" spans="1:41" ht="34.049999999999997" customHeight="1">
      <c r="A53" s="17" t="s">
        <v>540</v>
      </c>
      <c r="C53" s="60">
        <v>26</v>
      </c>
      <c r="D53" s="60">
        <v>11</v>
      </c>
      <c r="E53" s="61">
        <v>3.1199767883825936E-2</v>
      </c>
      <c r="F53" s="61">
        <v>2.5794621026894866</v>
      </c>
      <c r="G53" s="61">
        <v>8.3424305087441822E-2</v>
      </c>
      <c r="H53" s="61">
        <v>0.21305418719211822</v>
      </c>
      <c r="I53" s="18"/>
      <c r="J53" s="18"/>
      <c r="K53" s="19">
        <v>2.9262394195888755</v>
      </c>
      <c r="L53" s="20">
        <v>99.567246020404767</v>
      </c>
      <c r="M53" s="18" t="s">
        <v>1546</v>
      </c>
      <c r="N53" s="18"/>
      <c r="O53" s="25" t="s">
        <v>540</v>
      </c>
      <c r="P53" s="26"/>
      <c r="Q53" s="26"/>
      <c r="R53" s="25"/>
      <c r="S53" s="74" t="s">
        <v>3364</v>
      </c>
      <c r="T53" s="21">
        <v>128.25512611744375</v>
      </c>
      <c r="U53" s="22">
        <v>6910.27734375</v>
      </c>
      <c r="V53" s="22">
        <v>5929.83154296875</v>
      </c>
      <c r="W53" s="23"/>
      <c r="X53" s="24"/>
      <c r="Y53" s="24"/>
      <c r="Z53" s="15">
        <v>53</v>
      </c>
      <c r="AA53" s="15"/>
      <c r="AB53" s="16"/>
      <c r="AC53">
        <v>92</v>
      </c>
      <c r="AD53">
        <v>389</v>
      </c>
      <c r="AE53">
        <v>3520</v>
      </c>
      <c r="AF53">
        <v>0</v>
      </c>
      <c r="AG53" t="s">
        <v>656</v>
      </c>
      <c r="AH53" t="s">
        <v>1012</v>
      </c>
      <c r="AI53">
        <v>-28800</v>
      </c>
      <c r="AJ53" t="s">
        <v>1091</v>
      </c>
      <c r="AK53" t="s">
        <v>1960</v>
      </c>
      <c r="AL53" t="s">
        <v>1998</v>
      </c>
      <c r="AM53" s="3" t="str">
        <f>Vertices[[#This Row],[Vertex]]&amp;CHAR(10)&amp;Vertices[[#This Row],[Followers]]&amp;CHAR(10)&amp;Vertices[[#This Row],[Description]]&amp;CHAR(10)&amp;Vertices[[#This Row],[Tweet]]</f>
        <v>dret
389
Web Plumber and Infonaut
more #www2010 planning looks like the "Privacy" session 4-5.30 in room 305a is another very interesting place to go.</v>
      </c>
      <c r="AN53" t="s">
        <v>2451</v>
      </c>
      <c r="AO53" t="s">
        <v>2876</v>
      </c>
    </row>
    <row r="54" spans="1:41" ht="34.049999999999997" customHeight="1">
      <c r="A54" s="17" t="s">
        <v>303</v>
      </c>
      <c r="C54" s="60">
        <v>13</v>
      </c>
      <c r="D54" s="60">
        <v>15</v>
      </c>
      <c r="E54" s="61">
        <v>3.1037469206204781E-2</v>
      </c>
      <c r="F54" s="61">
        <v>2.39119804400978</v>
      </c>
      <c r="G54" s="61">
        <v>5.0520441403525386E-2</v>
      </c>
      <c r="H54" s="61">
        <v>0.14473684210526316</v>
      </c>
      <c r="I54" s="18"/>
      <c r="J54" s="18"/>
      <c r="K54" s="19">
        <v>2.8319226118500604</v>
      </c>
      <c r="L54" s="20">
        <v>99.611312352530661</v>
      </c>
      <c r="M54" s="18" t="s">
        <v>1538</v>
      </c>
      <c r="N54" s="18"/>
      <c r="O54" s="25" t="s">
        <v>303</v>
      </c>
      <c r="P54" s="26"/>
      <c r="Q54" s="26"/>
      <c r="R54" s="25"/>
      <c r="S54" s="74" t="s">
        <v>3365</v>
      </c>
      <c r="T54" s="21">
        <v>115.29703233524974</v>
      </c>
      <c r="U54" s="22">
        <v>4335.33544921875</v>
      </c>
      <c r="V54" s="22">
        <v>5776.0615234375</v>
      </c>
      <c r="W54" s="23"/>
      <c r="X54" s="24"/>
      <c r="Y54" s="24"/>
      <c r="Z54" s="15">
        <v>54</v>
      </c>
      <c r="AA54" s="15"/>
      <c r="AB54" s="16"/>
      <c r="AC54">
        <v>366</v>
      </c>
      <c r="AD54">
        <v>350</v>
      </c>
      <c r="AE54">
        <v>400</v>
      </c>
      <c r="AF54">
        <v>229</v>
      </c>
      <c r="AG54" t="s">
        <v>649</v>
      </c>
      <c r="AH54" t="s">
        <v>1006</v>
      </c>
      <c r="AI54">
        <v>0</v>
      </c>
      <c r="AJ54" t="s">
        <v>1083</v>
      </c>
      <c r="AK54" t="s">
        <v>1960</v>
      </c>
      <c r="AL54" t="s">
        <v>1990</v>
      </c>
      <c r="AM54" s="3" t="str">
        <f>Vertices[[#This Row],[Vertex]]&amp;CHAR(10)&amp;Vertices[[#This Row],[Followers]]&amp;CHAR(10)&amp;Vertices[[#This Row],[Description]]&amp;CHAR(10)&amp;Vertices[[#This Row],[Tweet]]</f>
        <v>dullhunk
350
O'Really? 
Mind boggling stats in "The first quantitative study on the entire twittersphere ..." by @haewoon at #www2010 @twitter http://bit.ly/dmIvfj</v>
      </c>
      <c r="AN54" t="s">
        <v>2444</v>
      </c>
      <c r="AO54" t="s">
        <v>2868</v>
      </c>
    </row>
    <row r="55" spans="1:41" ht="34.049999999999997" customHeight="1">
      <c r="A55" s="17" t="s">
        <v>357</v>
      </c>
      <c r="C55" s="60">
        <v>31</v>
      </c>
      <c r="D55" s="60">
        <v>28</v>
      </c>
      <c r="E55" s="61">
        <v>3.0365985166386972E-2</v>
      </c>
      <c r="F55" s="61">
        <v>2.4645476772616135</v>
      </c>
      <c r="G55" s="61">
        <v>0.15644399620734947</v>
      </c>
      <c r="H55" s="61">
        <v>0.23333333333333334</v>
      </c>
      <c r="I55" s="18"/>
      <c r="J55" s="18"/>
      <c r="K55" s="19">
        <v>4.6747279322853688</v>
      </c>
      <c r="L55" s="20">
        <v>98.750324017147989</v>
      </c>
      <c r="M55" s="18" t="s">
        <v>1630</v>
      </c>
      <c r="N55" s="18"/>
      <c r="O55" s="25" t="s">
        <v>357</v>
      </c>
      <c r="P55" s="26"/>
      <c r="Q55" s="26"/>
      <c r="R55" s="25"/>
      <c r="S55" s="74" t="s">
        <v>3366</v>
      </c>
      <c r="T55" s="21">
        <v>368.47824931042504</v>
      </c>
      <c r="U55" s="22">
        <v>7136.8154296875</v>
      </c>
      <c r="V55" s="22">
        <v>5578.2880859375</v>
      </c>
      <c r="W55" s="23"/>
      <c r="X55" s="24"/>
      <c r="Y55" s="24"/>
      <c r="Z55" s="15">
        <v>55</v>
      </c>
      <c r="AA55" s="15"/>
      <c r="AB55" s="16"/>
      <c r="AC55">
        <v>514</v>
      </c>
      <c r="AD55">
        <v>1112</v>
      </c>
      <c r="AE55">
        <v>7964</v>
      </c>
      <c r="AF55">
        <v>136</v>
      </c>
      <c r="AG55" t="s">
        <v>732</v>
      </c>
      <c r="AH55" t="s">
        <v>1006</v>
      </c>
      <c r="AI55">
        <v>0</v>
      </c>
      <c r="AJ55" t="s">
        <v>1175</v>
      </c>
      <c r="AK55" t="s">
        <v>1960</v>
      </c>
      <c r="AL55" t="s">
        <v>2082</v>
      </c>
      <c r="AM55" s="3" t="str">
        <f>Vertices[[#This Row],[Vertex]]&amp;CHAR(10)&amp;Vertices[[#This Row],[Followers]]&amp;CHAR(10)&amp;Vertices[[#This Row],[Description]]&amp;CHAR(10)&amp;Vertices[[#This Row],[Tweet]]</f>
        <v>iand
1112
british; married with kids; CTO of Talis; deploying the Semantic Web
RT @juansequeda: Consuming Linked Data by Humans slides #linkeddata #www2010 http://bit.ly/dCWa6N</v>
      </c>
      <c r="AN55" t="s">
        <v>2532</v>
      </c>
      <c r="AO55" t="s">
        <v>2960</v>
      </c>
    </row>
    <row r="56" spans="1:41" ht="34.049999999999997" customHeight="1">
      <c r="A56" s="17" t="s">
        <v>369</v>
      </c>
      <c r="C56" s="60">
        <v>27</v>
      </c>
      <c r="D56" s="60">
        <v>34</v>
      </c>
      <c r="E56" s="61">
        <v>2.8120458767445441E-2</v>
      </c>
      <c r="F56" s="61">
        <v>2.293398533007335</v>
      </c>
      <c r="G56" s="61">
        <v>0.15405103282418173</v>
      </c>
      <c r="H56" s="61">
        <v>0.26602564102564102</v>
      </c>
      <c r="I56" s="18"/>
      <c r="J56" s="18"/>
      <c r="K56" s="19">
        <v>2.4328899637243047</v>
      </c>
      <c r="L56" s="20">
        <v>99.79774683460171</v>
      </c>
      <c r="M56" s="18" t="s">
        <v>1746</v>
      </c>
      <c r="N56" s="18"/>
      <c r="O56" s="25" t="s">
        <v>369</v>
      </c>
      <c r="P56" s="26"/>
      <c r="Q56" s="26"/>
      <c r="R56" s="25"/>
      <c r="S56" s="74" t="s">
        <v>3367</v>
      </c>
      <c r="T56" s="21">
        <v>60.474327872121229</v>
      </c>
      <c r="U56" s="22">
        <v>4881.81103515625</v>
      </c>
      <c r="V56" s="22">
        <v>5618.1357421875</v>
      </c>
      <c r="W56" s="23"/>
      <c r="X56" s="24"/>
      <c r="Y56" s="24"/>
      <c r="Z56" s="15">
        <v>56</v>
      </c>
      <c r="AA56" s="15"/>
      <c r="AB56" s="16"/>
      <c r="AC56">
        <v>217</v>
      </c>
      <c r="AD56">
        <v>185</v>
      </c>
      <c r="AE56">
        <v>583</v>
      </c>
      <c r="AF56">
        <v>128</v>
      </c>
      <c r="AG56" t="s">
        <v>834</v>
      </c>
      <c r="AH56" t="s">
        <v>1025</v>
      </c>
      <c r="AI56">
        <v>3600</v>
      </c>
      <c r="AJ56" t="s">
        <v>1291</v>
      </c>
      <c r="AK56" t="s">
        <v>1960</v>
      </c>
      <c r="AL56" t="s">
        <v>2198</v>
      </c>
      <c r="AM56" s="3" t="str">
        <f>Vertices[[#This Row],[Vertex]]&amp;CHAR(10)&amp;Vertices[[#This Row],[Followers]]&amp;CHAR(10)&amp;Vertices[[#This Row],[Description]]&amp;CHAR(10)&amp;Vertices[[#This Row],[Tweet]]</f>
        <v>rtroncy
185
Multimedia Semantics Researcher
#www2010 0 paper from France accepted on 11 submitted! #fail</v>
      </c>
      <c r="AN56" t="s">
        <v>2637</v>
      </c>
      <c r="AO56" t="s">
        <v>3076</v>
      </c>
    </row>
    <row r="57" spans="1:41" ht="34.049999999999997" customHeight="1">
      <c r="A57" s="17" t="s">
        <v>445</v>
      </c>
      <c r="C57" s="60">
        <v>22</v>
      </c>
      <c r="D57" s="60">
        <v>28</v>
      </c>
      <c r="E57" s="61">
        <v>2.7984337173978913E-2</v>
      </c>
      <c r="F57" s="61">
        <v>2.2811735941320292</v>
      </c>
      <c r="G57" s="61">
        <v>0.11267940063830509</v>
      </c>
      <c r="H57" s="61">
        <v>0.25913978494623657</v>
      </c>
      <c r="I57" s="18"/>
      <c r="J57" s="18"/>
      <c r="K57" s="19">
        <v>3.4534461910519951</v>
      </c>
      <c r="L57" s="20">
        <v>99.320926522880598</v>
      </c>
      <c r="M57" s="18" t="s">
        <v>1801</v>
      </c>
      <c r="N57" s="18"/>
      <c r="O57" s="25" t="s">
        <v>445</v>
      </c>
      <c r="P57" s="26"/>
      <c r="Q57" s="26"/>
      <c r="R57" s="25"/>
      <c r="S57" s="74" t="s">
        <v>3368</v>
      </c>
      <c r="T57" s="21">
        <v>200.687547771759</v>
      </c>
      <c r="U57" s="22">
        <v>4866.2421875</v>
      </c>
      <c r="V57" s="22">
        <v>4954.94580078125</v>
      </c>
      <c r="W57" s="23"/>
      <c r="X57" s="24"/>
      <c r="Y57" s="24"/>
      <c r="Z57" s="15">
        <v>57</v>
      </c>
      <c r="AA57" s="15"/>
      <c r="AB57" s="16"/>
      <c r="AC57">
        <v>540</v>
      </c>
      <c r="AD57">
        <v>607</v>
      </c>
      <c r="AE57">
        <v>3810</v>
      </c>
      <c r="AF57">
        <v>0</v>
      </c>
      <c r="AG57" t="s">
        <v>878</v>
      </c>
      <c r="AH57" t="s">
        <v>1025</v>
      </c>
      <c r="AI57">
        <v>3600</v>
      </c>
      <c r="AJ57" t="s">
        <v>1346</v>
      </c>
      <c r="AK57" t="s">
        <v>1960</v>
      </c>
      <c r="AL57" t="s">
        <v>2253</v>
      </c>
      <c r="AM57" s="3" t="str">
        <f>Vertices[[#This Row],[Vertex]]&amp;CHAR(10)&amp;Vertices[[#This Row],[Followers]]&amp;CHAR(10)&amp;Vertices[[#This Row],[Description]]&amp;CHAR(10)&amp;Vertices[[#This Row],[Tweet]]</f>
        <v>roessler
607
Web security and standards geek. Can't keep fingers out of Internet Governance and ICANN. Working at W3C.
RT @djweitzner: Listing to Vint Cerf discuss value of linked data and the Semantic Web at the World Wide Web Conference #www2010</v>
      </c>
      <c r="AN57" t="s">
        <v>2685</v>
      </c>
      <c r="AO57" t="s">
        <v>3131</v>
      </c>
    </row>
    <row r="58" spans="1:41" ht="34.049999999999997" customHeight="1">
      <c r="A58" s="17" t="s">
        <v>185</v>
      </c>
      <c r="C58" s="60">
        <v>8</v>
      </c>
      <c r="D58" s="60">
        <v>7</v>
      </c>
      <c r="E58" s="61">
        <v>2.7123226072554331E-2</v>
      </c>
      <c r="F58" s="61">
        <v>2.9462102689486551</v>
      </c>
      <c r="G58" s="61">
        <v>2.7221939772176604E-2</v>
      </c>
      <c r="H58" s="61">
        <v>0.18939393939393939</v>
      </c>
      <c r="I58" s="18"/>
      <c r="J58" s="18"/>
      <c r="K58" s="19">
        <v>3.9201934703748487</v>
      </c>
      <c r="L58" s="20">
        <v>99.102854674155068</v>
      </c>
      <c r="M58" s="18" t="s">
        <v>1589</v>
      </c>
      <c r="N58" s="18"/>
      <c r="O58" s="25" t="s">
        <v>185</v>
      </c>
      <c r="P58" s="26"/>
      <c r="Q58" s="26"/>
      <c r="R58" s="25"/>
      <c r="S58" s="74" t="s">
        <v>3369</v>
      </c>
      <c r="T58" s="21">
        <v>264.81349905287294</v>
      </c>
      <c r="U58" s="22">
        <v>8210.626953125</v>
      </c>
      <c r="V58" s="22">
        <v>5085.474609375</v>
      </c>
      <c r="W58" s="23"/>
      <c r="X58" s="24"/>
      <c r="Y58" s="24"/>
      <c r="Z58" s="15">
        <v>58</v>
      </c>
      <c r="AA58" s="15"/>
      <c r="AB58" s="16"/>
      <c r="AC58">
        <v>909</v>
      </c>
      <c r="AD58">
        <v>800</v>
      </c>
      <c r="AE58">
        <v>5631</v>
      </c>
      <c r="AF58">
        <v>8</v>
      </c>
      <c r="AG58" t="s">
        <v>695</v>
      </c>
      <c r="AH58" t="s">
        <v>1006</v>
      </c>
      <c r="AI58">
        <v>0</v>
      </c>
      <c r="AJ58" t="s">
        <v>1134</v>
      </c>
      <c r="AK58" t="s">
        <v>1960</v>
      </c>
      <c r="AL58" t="s">
        <v>2041</v>
      </c>
      <c r="AM58" s="3" t="str">
        <f>Vertices[[#This Row],[Vertex]]&amp;CHAR(10)&amp;Vertices[[#This Row],[Followers]]&amp;CHAR(10)&amp;Vertices[[#This Row],[Description]]&amp;CHAR(10)&amp;Vertices[[#This Row],[Tweet]]</f>
        <v>ianibbo
800
Open Source Dev and Contributor working in libraries, cultural heritage and learning. Local Geek and Social Action Addict.
RT @azaroth42: Three talks about "extended" REST models. #www2010 #wsrest Lots of "Web Sockets". Welcome Back, Z39.50</v>
      </c>
      <c r="AN58" t="s">
        <v>2492</v>
      </c>
      <c r="AO58" t="s">
        <v>2919</v>
      </c>
    </row>
    <row r="59" spans="1:41" ht="34.049999999999997" customHeight="1">
      <c r="A59" s="17" t="s">
        <v>304</v>
      </c>
      <c r="C59" s="60">
        <v>13</v>
      </c>
      <c r="D59" s="60">
        <v>8</v>
      </c>
      <c r="E59" s="61">
        <v>2.684426462944027E-2</v>
      </c>
      <c r="F59" s="61">
        <v>2.7579462102689485</v>
      </c>
      <c r="G59" s="61">
        <v>3.0585618303831826E-2</v>
      </c>
      <c r="H59" s="61">
        <v>8.0882352941176475E-2</v>
      </c>
      <c r="I59" s="18"/>
      <c r="J59" s="18"/>
      <c r="K59" s="19">
        <v>4.2176541717049574</v>
      </c>
      <c r="L59" s="20">
        <v>98.963876242065737</v>
      </c>
      <c r="M59" s="18" t="s">
        <v>1557</v>
      </c>
      <c r="N59" s="18"/>
      <c r="O59" s="25" t="s">
        <v>304</v>
      </c>
      <c r="P59" s="26"/>
      <c r="Q59" s="26"/>
      <c r="R59" s="25"/>
      <c r="S59" s="74" t="s">
        <v>3370</v>
      </c>
      <c r="T59" s="21">
        <v>305.68133328902331</v>
      </c>
      <c r="U59" s="22">
        <v>6056.765625</v>
      </c>
      <c r="V59" s="22">
        <v>7773.96826171875</v>
      </c>
      <c r="W59" s="23"/>
      <c r="X59" s="24"/>
      <c r="Y59" s="24"/>
      <c r="Z59" s="15">
        <v>59</v>
      </c>
      <c r="AA59" s="15"/>
      <c r="AB59" s="16"/>
      <c r="AC59">
        <v>257</v>
      </c>
      <c r="AD59">
        <v>923</v>
      </c>
      <c r="AE59">
        <v>9891</v>
      </c>
      <c r="AF59">
        <v>4306</v>
      </c>
      <c r="AG59" t="s">
        <v>667</v>
      </c>
      <c r="AH59" t="s">
        <v>1008</v>
      </c>
      <c r="AI59">
        <v>-18000</v>
      </c>
      <c r="AJ59" t="s">
        <v>1102</v>
      </c>
      <c r="AK59" t="s">
        <v>1960</v>
      </c>
      <c r="AL59" t="s">
        <v>2009</v>
      </c>
      <c r="AM59" s="3" t="str">
        <f>Vertices[[#This Row],[Vertex]]&amp;CHAR(10)&amp;Vertices[[#This Row],[Followers]]&amp;CHAR(10)&amp;Vertices[[#This Row],[Description]]&amp;CHAR(10)&amp;Vertices[[#This Row],[Tweet]]</f>
        <v>scilib
923
Thoughts about open data, gov 2.0, and technology for science libraries &amp; publishers
RT @dullhunk: Mind boggling stats in "The first quantitative study on the entire twittersphere ..." by @haewoon at #www2010 @twitter http://bit.ly/dmIvfj</v>
      </c>
      <c r="AN59" t="s">
        <v>2462</v>
      </c>
      <c r="AO59" t="s">
        <v>2887</v>
      </c>
    </row>
    <row r="60" spans="1:41" ht="34.049999999999997" customHeight="1">
      <c r="A60" s="17" t="s">
        <v>403</v>
      </c>
      <c r="C60" s="60">
        <v>14</v>
      </c>
      <c r="D60" s="60">
        <v>5</v>
      </c>
      <c r="E60" s="61">
        <v>2.669819998158467E-2</v>
      </c>
      <c r="F60" s="61">
        <v>2.4474327628361858</v>
      </c>
      <c r="G60" s="61">
        <v>1.7307564663953137E-2</v>
      </c>
      <c r="H60" s="61">
        <v>0.21666666666666667</v>
      </c>
      <c r="I60" s="18"/>
      <c r="J60" s="18"/>
      <c r="K60" s="19">
        <v>3.5114873035066507</v>
      </c>
      <c r="L60" s="20">
        <v>99.293808780033899</v>
      </c>
      <c r="M60" s="18" t="s">
        <v>1779</v>
      </c>
      <c r="N60" s="18"/>
      <c r="O60" s="25" t="s">
        <v>403</v>
      </c>
      <c r="P60" s="26"/>
      <c r="Q60" s="26"/>
      <c r="R60" s="25"/>
      <c r="S60" s="74" t="s">
        <v>3371</v>
      </c>
      <c r="T60" s="21">
        <v>208.66175933003223</v>
      </c>
      <c r="U60" s="22">
        <v>3115.39404296875</v>
      </c>
      <c r="V60" s="22">
        <v>4172.8505859375</v>
      </c>
      <c r="W60" s="23"/>
      <c r="X60" s="24"/>
      <c r="Y60" s="24"/>
      <c r="Z60" s="15">
        <v>60</v>
      </c>
      <c r="AA60" s="15"/>
      <c r="AB60" s="16"/>
      <c r="AC60">
        <v>192</v>
      </c>
      <c r="AD60">
        <v>631</v>
      </c>
      <c r="AE60">
        <v>974</v>
      </c>
      <c r="AF60">
        <v>2</v>
      </c>
      <c r="AG60" t="s">
        <v>865</v>
      </c>
      <c r="AH60" t="s">
        <v>1008</v>
      </c>
      <c r="AI60">
        <v>-18000</v>
      </c>
      <c r="AJ60" t="s">
        <v>1324</v>
      </c>
      <c r="AK60" t="s">
        <v>1960</v>
      </c>
      <c r="AL60" t="s">
        <v>2231</v>
      </c>
      <c r="AM60" s="3" t="str">
        <f>Vertices[[#This Row],[Vertex]]&amp;CHAR(10)&amp;Vertices[[#This Row],[Followers]]&amp;CHAR(10)&amp;Vertices[[#This Row],[Description]]&amp;CHAR(10)&amp;Vertices[[#This Row],[Tweet]]</f>
        <v>JANNAQ
631
Director of Imagining the Internet, intergalactic info fanatic, futurist, professor, journalist, researcher
Michael Rappa, Kathy Green and @smalljones to be congratulated for putting together a great setting and excellent program for #www2010.</v>
      </c>
      <c r="AN60" t="s">
        <v>2665</v>
      </c>
      <c r="AO60" t="s">
        <v>3109</v>
      </c>
    </row>
    <row r="61" spans="1:41" ht="34.049999999999997" customHeight="1">
      <c r="A61" s="17" t="s">
        <v>363</v>
      </c>
      <c r="C61" s="60">
        <v>14</v>
      </c>
      <c r="D61" s="60">
        <v>19</v>
      </c>
      <c r="E61" s="61">
        <v>2.6686958146127492E-2</v>
      </c>
      <c r="F61" s="61">
        <v>2.3300733496332517</v>
      </c>
      <c r="G61" s="61">
        <v>4.5109519123429094E-2</v>
      </c>
      <c r="H61" s="61">
        <v>0.21666666666666667</v>
      </c>
      <c r="I61" s="18"/>
      <c r="J61" s="18"/>
      <c r="K61" s="19">
        <v>3.8452237001209189</v>
      </c>
      <c r="L61" s="20">
        <v>99.137881758665387</v>
      </c>
      <c r="M61" s="18" t="s">
        <v>1794</v>
      </c>
      <c r="N61" s="18"/>
      <c r="O61" s="25" t="s">
        <v>363</v>
      </c>
      <c r="P61" s="26"/>
      <c r="Q61" s="26"/>
      <c r="R61" s="25"/>
      <c r="S61" s="74" t="s">
        <v>3372</v>
      </c>
      <c r="T61" s="21">
        <v>254.51347579010334</v>
      </c>
      <c r="U61" s="22">
        <v>4176.501953125</v>
      </c>
      <c r="V61" s="22">
        <v>5857.24169921875</v>
      </c>
      <c r="W61" s="23"/>
      <c r="X61" s="24"/>
      <c r="Y61" s="24"/>
      <c r="Z61" s="15">
        <v>61</v>
      </c>
      <c r="AA61" s="15"/>
      <c r="AB61" s="16"/>
      <c r="AC61">
        <v>546</v>
      </c>
      <c r="AD61">
        <v>769</v>
      </c>
      <c r="AE61">
        <v>3788</v>
      </c>
      <c r="AF61">
        <v>49</v>
      </c>
      <c r="AG61" t="s">
        <v>874</v>
      </c>
      <c r="AH61" t="s">
        <v>1030</v>
      </c>
      <c r="AI61">
        <v>3600</v>
      </c>
      <c r="AJ61" t="s">
        <v>1339</v>
      </c>
      <c r="AK61" t="s">
        <v>1960</v>
      </c>
      <c r="AL61" t="s">
        <v>2246</v>
      </c>
      <c r="AM61" s="3" t="str">
        <f>Vertices[[#This Row],[Vertex]]&amp;CHAR(10)&amp;Vertices[[#This Row],[Followers]]&amp;CHAR(10)&amp;Vertices[[#This Row],[Description]]&amp;CHAR(10)&amp;Vertices[[#This Row],[Tweet]]</f>
        <v>mariagrineva
769
Computer scientist at ETH Zurich and co-founder of TwitterTim.es
RT @nitya: #www2010 "What is Twitter? A Social Network or a News Media?" - Author datasets here: http://bit.ly/bxBBSz, Paper here: http://bit.ly/dmIvfj</v>
      </c>
      <c r="AN61" t="s">
        <v>2615</v>
      </c>
      <c r="AO61" t="s">
        <v>3124</v>
      </c>
    </row>
    <row r="62" spans="1:41" ht="34.049999999999997" customHeight="1">
      <c r="A62" s="17" t="s">
        <v>334</v>
      </c>
      <c r="C62" s="60">
        <v>10</v>
      </c>
      <c r="D62" s="60">
        <v>35</v>
      </c>
      <c r="E62" s="61">
        <v>2.6365507517695546E-2</v>
      </c>
      <c r="F62" s="61">
        <v>2.388753056234719</v>
      </c>
      <c r="G62" s="61">
        <v>0.13196550389917419</v>
      </c>
      <c r="H62" s="61">
        <v>0.27058823529411763</v>
      </c>
      <c r="I62" s="18"/>
      <c r="J62" s="18"/>
      <c r="K62" s="19">
        <v>2.2442563482466746</v>
      </c>
      <c r="L62" s="20">
        <v>99.885879498853484</v>
      </c>
      <c r="M62" s="18" t="s">
        <v>1811</v>
      </c>
      <c r="N62" s="18"/>
      <c r="O62" s="25" t="s">
        <v>334</v>
      </c>
      <c r="P62" s="26"/>
      <c r="Q62" s="26"/>
      <c r="R62" s="25"/>
      <c r="S62" s="74" t="s">
        <v>3373</v>
      </c>
      <c r="T62" s="21">
        <v>34.558140307733211</v>
      </c>
      <c r="U62" s="22">
        <v>5190.6953125</v>
      </c>
      <c r="V62" s="22">
        <v>6217.10107421875</v>
      </c>
      <c r="W62" s="23"/>
      <c r="X62" s="24"/>
      <c r="Y62" s="24"/>
      <c r="Z62" s="15">
        <v>62</v>
      </c>
      <c r="AA62" s="15"/>
      <c r="AB62" s="16"/>
      <c r="AC62">
        <v>241</v>
      </c>
      <c r="AD62">
        <v>107</v>
      </c>
      <c r="AE62">
        <v>486</v>
      </c>
      <c r="AF62">
        <v>180</v>
      </c>
      <c r="AG62" t="s">
        <v>884</v>
      </c>
      <c r="AH62" t="s">
        <v>1008</v>
      </c>
      <c r="AI62">
        <v>-18000</v>
      </c>
      <c r="AJ62" t="s">
        <v>1356</v>
      </c>
      <c r="AK62" t="s">
        <v>1960</v>
      </c>
      <c r="AL62" t="s">
        <v>2263</v>
      </c>
      <c r="AM62" s="3" t="str">
        <f>Vertices[[#This Row],[Vertex]]&amp;CHAR(10)&amp;Vertices[[#This Row],[Followers]]&amp;CHAR(10)&amp;Vertices[[#This Row],[Description]]&amp;CHAR(10)&amp;Vertices[[#This Row],[Tweet]]</f>
        <v>shangz
107
Semantizen
"Using BM25F for semantic search" (see http://bit.ly/aCjn2M) - awesome paper from #semsearch10 (part of #www2010)!</v>
      </c>
      <c r="AN62" t="s">
        <v>2695</v>
      </c>
      <c r="AO62" t="s">
        <v>3141</v>
      </c>
    </row>
    <row r="63" spans="1:41" ht="34.049999999999997" customHeight="1">
      <c r="A63" s="17" t="s">
        <v>426</v>
      </c>
      <c r="C63" s="60">
        <v>16</v>
      </c>
      <c r="D63" s="60">
        <v>17</v>
      </c>
      <c r="E63" s="61">
        <v>2.5576153695485424E-2</v>
      </c>
      <c r="F63" s="61">
        <v>2.488997555012225</v>
      </c>
      <c r="G63" s="61">
        <v>6.5098077324742903E-2</v>
      </c>
      <c r="H63" s="61">
        <v>0.28458498023715417</v>
      </c>
      <c r="I63" s="18"/>
      <c r="J63" s="18"/>
      <c r="K63" s="19">
        <v>3.0012091898428053</v>
      </c>
      <c r="L63" s="20">
        <v>99.532218935894448</v>
      </c>
      <c r="M63" s="18" t="s">
        <v>1616</v>
      </c>
      <c r="N63" s="18"/>
      <c r="O63" s="25" t="s">
        <v>426</v>
      </c>
      <c r="P63" s="26"/>
      <c r="Q63" s="26"/>
      <c r="R63" s="25"/>
      <c r="S63" s="74" t="s">
        <v>3374</v>
      </c>
      <c r="T63" s="21">
        <v>138.55514938021335</v>
      </c>
      <c r="U63" s="22">
        <v>5893.2421875</v>
      </c>
      <c r="V63" s="22">
        <v>4522.87158203125</v>
      </c>
      <c r="W63" s="23"/>
      <c r="X63" s="24"/>
      <c r="Y63" s="24"/>
      <c r="Z63" s="15">
        <v>63</v>
      </c>
      <c r="AA63" s="15"/>
      <c r="AB63" s="16"/>
      <c r="AC63">
        <v>403</v>
      </c>
      <c r="AD63">
        <v>420</v>
      </c>
      <c r="AE63">
        <v>1249</v>
      </c>
      <c r="AF63">
        <v>411</v>
      </c>
      <c r="AG63" t="s">
        <v>718</v>
      </c>
      <c r="AH63" t="s">
        <v>1012</v>
      </c>
      <c r="AI63">
        <v>-28800</v>
      </c>
      <c r="AJ63" t="s">
        <v>1161</v>
      </c>
      <c r="AK63" t="s">
        <v>1960</v>
      </c>
      <c r="AL63" t="s">
        <v>2068</v>
      </c>
      <c r="AM63" s="3" t="str">
        <f>Vertices[[#This Row],[Vertex]]&amp;CHAR(10)&amp;Vertices[[#This Row],[Followers]]&amp;CHAR(10)&amp;Vertices[[#This Row],[Description]]&amp;CHAR(10)&amp;Vertices[[#This Row],[Tweet]]</f>
        <v>svrc
420
Canadian in SF; metal &amp; electronic music fan, WoW raider.  Also, Elastra's CTO, bouncing off clouds.
Attending @wsrest2010 , listening to Leonard Richardson speak on hypermedia development for a service at Canonical #www2010</v>
      </c>
      <c r="AN63" t="s">
        <v>2518</v>
      </c>
      <c r="AO63" t="s">
        <v>2946</v>
      </c>
    </row>
    <row r="64" spans="1:41" ht="34.049999999999997" customHeight="1">
      <c r="A64" s="17" t="s">
        <v>278</v>
      </c>
      <c r="C64" s="60">
        <v>2</v>
      </c>
      <c r="D64" s="60">
        <v>8</v>
      </c>
      <c r="E64" s="61">
        <v>2.4673695879817669E-2</v>
      </c>
      <c r="F64" s="61">
        <v>3.0073349633251834</v>
      </c>
      <c r="G64" s="61">
        <v>4.5499264588113493E-3</v>
      </c>
      <c r="H64" s="61">
        <v>5.3571428571428568E-2</v>
      </c>
      <c r="I64" s="18"/>
      <c r="J64" s="18"/>
      <c r="K64" s="19">
        <v>2.6239419588875452</v>
      </c>
      <c r="L64" s="20">
        <v>99.708484264397995</v>
      </c>
      <c r="M64" s="18" t="s">
        <v>1725</v>
      </c>
      <c r="N64" s="18"/>
      <c r="O64" s="25" t="s">
        <v>278</v>
      </c>
      <c r="P64" s="26"/>
      <c r="Q64" s="26"/>
      <c r="R64" s="25"/>
      <c r="S64" s="74" t="s">
        <v>3375</v>
      </c>
      <c r="T64" s="21">
        <v>86.722774251437301</v>
      </c>
      <c r="U64" s="22">
        <v>4146.2734375</v>
      </c>
      <c r="V64" s="22">
        <v>1830.657470703125</v>
      </c>
      <c r="W64" s="23"/>
      <c r="X64" s="24"/>
      <c r="Y64" s="24"/>
      <c r="Z64" s="15">
        <v>64</v>
      </c>
      <c r="AA64" s="15"/>
      <c r="AB64" s="16"/>
      <c r="AC64">
        <v>441</v>
      </c>
      <c r="AD64">
        <v>264</v>
      </c>
      <c r="AE64">
        <v>1302</v>
      </c>
      <c r="AF64">
        <v>62</v>
      </c>
      <c r="AG64" t="s">
        <v>814</v>
      </c>
      <c r="AH64" t="s">
        <v>1008</v>
      </c>
      <c r="AI64">
        <v>-18000</v>
      </c>
      <c r="AJ64" t="s">
        <v>1270</v>
      </c>
      <c r="AK64" t="s">
        <v>1960</v>
      </c>
      <c r="AL64" t="s">
        <v>2177</v>
      </c>
      <c r="AM64" s="3" t="str">
        <f>Vertices[[#This Row],[Vertex]]&amp;CHAR(10)&amp;Vertices[[#This Row],[Followers]]&amp;CHAR(10)&amp;Vertices[[#This Row],[Description]]&amp;CHAR(10)&amp;Vertices[[#This Row],[Tweet]]</f>
        <v>ajbraun
264
technology leader at Sony Ericsson who apologizes for his grammar in advance
who is in RTP today for WWW2010?</v>
      </c>
      <c r="AN64" t="s">
        <v>2617</v>
      </c>
      <c r="AO64" t="s">
        <v>3055</v>
      </c>
    </row>
    <row r="65" spans="1:41" ht="34.049999999999997" customHeight="1">
      <c r="A65" s="17" t="s">
        <v>473</v>
      </c>
      <c r="C65" s="60">
        <v>8</v>
      </c>
      <c r="D65" s="60">
        <v>12</v>
      </c>
      <c r="E65" s="61">
        <v>2.422756239918028E-2</v>
      </c>
      <c r="F65" s="61">
        <v>2.3814180929095357</v>
      </c>
      <c r="G65" s="61">
        <v>6.194061341998567E-2</v>
      </c>
      <c r="H65" s="61">
        <v>0.27500000000000002</v>
      </c>
      <c r="I65" s="18"/>
      <c r="J65" s="18"/>
      <c r="K65" s="19">
        <v>2.1233373639661428</v>
      </c>
      <c r="L65" s="20">
        <v>99.942374796450764</v>
      </c>
      <c r="M65" s="18" t="s">
        <v>1662</v>
      </c>
      <c r="N65" s="18"/>
      <c r="O65" s="25" t="s">
        <v>473</v>
      </c>
      <c r="P65" s="26"/>
      <c r="Q65" s="26"/>
      <c r="R65" s="25"/>
      <c r="S65" s="74" t="s">
        <v>3376</v>
      </c>
      <c r="T65" s="21">
        <v>17.945199561330629</v>
      </c>
      <c r="U65" s="22">
        <v>4461.20703125</v>
      </c>
      <c r="V65" s="22">
        <v>4959.537109375</v>
      </c>
      <c r="W65" s="23"/>
      <c r="X65" s="24"/>
      <c r="Y65" s="24"/>
      <c r="Z65" s="15">
        <v>65</v>
      </c>
      <c r="AA65" s="15"/>
      <c r="AB65" s="16"/>
      <c r="AC65">
        <v>49</v>
      </c>
      <c r="AD65">
        <v>57</v>
      </c>
      <c r="AE65">
        <v>241</v>
      </c>
      <c r="AF65">
        <v>0</v>
      </c>
      <c r="AG65" t="s">
        <v>760</v>
      </c>
      <c r="AH65" t="s">
        <v>1031</v>
      </c>
      <c r="AI65">
        <v>0</v>
      </c>
      <c r="AJ65" t="s">
        <v>1207</v>
      </c>
      <c r="AK65" t="s">
        <v>1960</v>
      </c>
      <c r="AL65" t="s">
        <v>2114</v>
      </c>
      <c r="AM65" s="3" t="str">
        <f>Vertices[[#This Row],[Vertex]]&amp;CHAR(10)&amp;Vertices[[#This Row],[Followers]]&amp;CHAR(10)&amp;Vertices[[#This Row],[Description]]&amp;CHAR(10)&amp;Vertices[[#This Row],[Tweet]]</f>
        <v>ed80
57
Computer science researcher at Aberdeen University. Scalable lightweight reasoners, lots of linked data, and semantic kitten calendars.
Google arrives at #www2010, apparently they brought the ark of the covenant: http://i41.tinypic.com/2j5ckyf.jpg (cf. http://is.gd/bKa2b)</v>
      </c>
      <c r="AN65" t="s">
        <v>2563</v>
      </c>
      <c r="AO65" t="s">
        <v>2992</v>
      </c>
    </row>
    <row r="66" spans="1:41" ht="34.049999999999997" customHeight="1">
      <c r="A66" s="17" t="s">
        <v>254</v>
      </c>
      <c r="C66" s="60">
        <v>11</v>
      </c>
      <c r="D66" s="60">
        <v>14</v>
      </c>
      <c r="E66" s="61">
        <v>2.40548248113161E-2</v>
      </c>
      <c r="F66" s="61">
        <v>2.4083129584352077</v>
      </c>
      <c r="G66" s="61">
        <v>6.9293160714563831E-2</v>
      </c>
      <c r="H66" s="61">
        <v>0.17894736842105263</v>
      </c>
      <c r="I66" s="18"/>
      <c r="J66" s="18"/>
      <c r="K66" s="19">
        <v>2.5272067714631197</v>
      </c>
      <c r="L66" s="20">
        <v>99.753680502475817</v>
      </c>
      <c r="M66" s="18" t="s">
        <v>1704</v>
      </c>
      <c r="N66" s="18"/>
      <c r="O66" s="25" t="s">
        <v>254</v>
      </c>
      <c r="P66" s="26"/>
      <c r="Q66" s="26"/>
      <c r="R66" s="25"/>
      <c r="S66" s="74" t="s">
        <v>3377</v>
      </c>
      <c r="T66" s="21">
        <v>73.432421654315249</v>
      </c>
      <c r="U66" s="22">
        <v>5208.79541015625</v>
      </c>
      <c r="V66" s="22">
        <v>5575.96142578125</v>
      </c>
      <c r="W66" s="23"/>
      <c r="X66" s="24"/>
      <c r="Y66" s="24"/>
      <c r="Z66" s="15">
        <v>66</v>
      </c>
      <c r="AA66" s="15"/>
      <c r="AB66" s="16"/>
      <c r="AC66">
        <v>285</v>
      </c>
      <c r="AD66">
        <v>224</v>
      </c>
      <c r="AE66">
        <v>1130</v>
      </c>
      <c r="AF66">
        <v>0</v>
      </c>
      <c r="AG66" t="s">
        <v>797</v>
      </c>
      <c r="AH66" t="s">
        <v>1008</v>
      </c>
      <c r="AI66">
        <v>-18000</v>
      </c>
      <c r="AJ66" t="s">
        <v>1249</v>
      </c>
      <c r="AK66" t="s">
        <v>1960</v>
      </c>
      <c r="AL66" t="s">
        <v>2156</v>
      </c>
      <c r="AM66" s="3" t="str">
        <f>Vertices[[#This Row],[Vertex]]&amp;CHAR(10)&amp;Vertices[[#This Row],[Followers]]&amp;CHAR(10)&amp;Vertices[[#This Row],[Description]]&amp;CHAR(10)&amp;Vertices[[#This Row],[Tweet]]</f>
        <v>frankolken
224
NSF program director, semantic web, graph data mining, database mgt., data intensive computing, bioinformatics,  folken@nsf.gov
At least one paper author unable to attend #www2010 and #ldow2010 due to "visa problems".</v>
      </c>
      <c r="AN66" t="s">
        <v>2601</v>
      </c>
      <c r="AO66" t="s">
        <v>3034</v>
      </c>
    </row>
    <row r="67" spans="1:41" ht="34.049999999999997" customHeight="1">
      <c r="A67" s="17" t="s">
        <v>526</v>
      </c>
      <c r="C67" s="60">
        <v>11</v>
      </c>
      <c r="D67" s="60">
        <v>7</v>
      </c>
      <c r="E67" s="61">
        <v>2.392835902861068E-2</v>
      </c>
      <c r="F67" s="61">
        <v>3.0537897310513449</v>
      </c>
      <c r="G67" s="61">
        <v>3.6107951241584717E-3</v>
      </c>
      <c r="H67" s="61">
        <v>0.14583333333333334</v>
      </c>
      <c r="I67" s="18"/>
      <c r="J67" s="18"/>
      <c r="K67" s="19">
        <v>10</v>
      </c>
      <c r="L67" s="20">
        <v>93.592303346515564</v>
      </c>
      <c r="M67" s="18" t="s">
        <v>1595</v>
      </c>
      <c r="N67" s="18"/>
      <c r="O67" s="25" t="s">
        <v>526</v>
      </c>
      <c r="P67" s="26"/>
      <c r="Q67" s="26"/>
      <c r="R67" s="25"/>
      <c r="S67" s="74" t="s">
        <v>3378</v>
      </c>
      <c r="T67" s="21">
        <v>1885.2397394569805</v>
      </c>
      <c r="U67" s="22">
        <v>2432.606201171875</v>
      </c>
      <c r="V67" s="22">
        <v>2339.2080078125</v>
      </c>
      <c r="W67" s="23"/>
      <c r="X67" s="24"/>
      <c r="Y67" s="24"/>
      <c r="Z67" s="15">
        <v>67</v>
      </c>
      <c r="AA67" s="15"/>
      <c r="AB67" s="16"/>
      <c r="AC67">
        <v>265</v>
      </c>
      <c r="AD67">
        <v>5677</v>
      </c>
      <c r="AE67">
        <v>8760</v>
      </c>
      <c r="AF67">
        <v>1</v>
      </c>
      <c r="AG67" t="s">
        <v>698</v>
      </c>
      <c r="AH67" t="s">
        <v>1008</v>
      </c>
      <c r="AI67">
        <v>-18000</v>
      </c>
      <c r="AJ67" t="s">
        <v>1140</v>
      </c>
      <c r="AK67" t="s">
        <v>1960</v>
      </c>
      <c r="AL67" t="s">
        <v>2047</v>
      </c>
      <c r="AM67" s="3" t="str">
        <f>Vertices[[#This Row],[Vertex]]&amp;CHAR(10)&amp;Vertices[[#This Row],[Followers]]&amp;CHAR(10)&amp;Vertices[[#This Row],[Description]]&amp;CHAR(10)&amp;Vertices[[#This Row],[Tweet]]</f>
        <v>wral
5677
Latest news, interesting tidbits and more from WRAL News. Now on duty:  Stacie
Add @localtechwire RT @waynesutton: a list of those tweeting #www2010 via @lcatino  http://twitter.com/lcatino/futureweb-april-28-30</v>
      </c>
      <c r="AN67" t="s">
        <v>2498</v>
      </c>
      <c r="AO67" t="s">
        <v>2925</v>
      </c>
    </row>
    <row r="68" spans="1:41" ht="34.049999999999997" customHeight="1">
      <c r="A68" s="17" t="s">
        <v>233</v>
      </c>
      <c r="C68" s="60">
        <v>11</v>
      </c>
      <c r="D68" s="60">
        <v>22</v>
      </c>
      <c r="E68" s="61">
        <v>2.3550156203596014E-2</v>
      </c>
      <c r="F68" s="61">
        <v>2.4449877750611249</v>
      </c>
      <c r="G68" s="61">
        <v>9.8877076830603733E-2</v>
      </c>
      <c r="H68" s="61">
        <v>0.3170289855072464</v>
      </c>
      <c r="I68" s="18"/>
      <c r="J68" s="18"/>
      <c r="K68" s="19">
        <v>2.3434099153567112</v>
      </c>
      <c r="L68" s="20">
        <v>99.839553354823707</v>
      </c>
      <c r="M68" s="18" t="s">
        <v>1569</v>
      </c>
      <c r="N68" s="18"/>
      <c r="O68" s="25" t="s">
        <v>233</v>
      </c>
      <c r="P68" s="26"/>
      <c r="Q68" s="26"/>
      <c r="R68" s="25"/>
      <c r="S68" s="74" t="s">
        <v>3379</v>
      </c>
      <c r="T68" s="21">
        <v>48.180751719783323</v>
      </c>
      <c r="U68" s="22">
        <v>5047.67138671875</v>
      </c>
      <c r="V68" s="22">
        <v>6009.099609375</v>
      </c>
      <c r="W68" s="23"/>
      <c r="X68" s="24"/>
      <c r="Y68" s="24"/>
      <c r="Z68" s="15">
        <v>68</v>
      </c>
      <c r="AA68" s="15"/>
      <c r="AB68" s="16"/>
      <c r="AC68">
        <v>258</v>
      </c>
      <c r="AD68">
        <v>148</v>
      </c>
      <c r="AE68">
        <v>859</v>
      </c>
      <c r="AF68">
        <v>1</v>
      </c>
      <c r="AG68" t="s">
        <v>678</v>
      </c>
      <c r="AH68" t="s">
        <v>1010</v>
      </c>
      <c r="AI68">
        <v>-10800</v>
      </c>
      <c r="AJ68" t="s">
        <v>1114</v>
      </c>
      <c r="AK68" t="s">
        <v>1960</v>
      </c>
      <c r="AL68" t="s">
        <v>2021</v>
      </c>
      <c r="AM68" s="3" t="str">
        <f>Vertices[[#This Row],[Vertex]]&amp;CHAR(10)&amp;Vertices[[#This Row],[Followers]]&amp;CHAR(10)&amp;Vertices[[#This Row],[Description]]&amp;CHAR(10)&amp;Vertices[[#This Row],[Tweet]]</f>
        <v>aamonnz
148
PhD student in Philosophy working on ontologies (computer &amp; philosophical ones), tagging, the Semantic Web, also Digital Humanities...
RT @fabien_gandon: Slides "Towards a Philosophy of the Web: Representation, Enaction, Collective  Intelligence" http://tinyurl.com/2adunwz  #websci10 #www2010</v>
      </c>
      <c r="AN68" t="s">
        <v>2474</v>
      </c>
      <c r="AO68" t="s">
        <v>2899</v>
      </c>
    </row>
    <row r="69" spans="1:41" ht="34.049999999999997" customHeight="1">
      <c r="A69" s="17" t="s">
        <v>275</v>
      </c>
      <c r="C69" s="60">
        <v>4</v>
      </c>
      <c r="D69" s="60">
        <v>10</v>
      </c>
      <c r="E69" s="61">
        <v>2.3535249073925839E-2</v>
      </c>
      <c r="F69" s="61">
        <v>2.7017114914425426</v>
      </c>
      <c r="G69" s="61">
        <v>1.4149731266816378E-2</v>
      </c>
      <c r="H69" s="61">
        <v>0.19090909090909092</v>
      </c>
      <c r="I69" s="18"/>
      <c r="J69" s="18"/>
      <c r="K69" s="19">
        <v>2.9455864570737607</v>
      </c>
      <c r="L69" s="20">
        <v>99.558206772789205</v>
      </c>
      <c r="M69" s="18" t="s">
        <v>1609</v>
      </c>
      <c r="N69" s="18"/>
      <c r="O69" s="25" t="s">
        <v>275</v>
      </c>
      <c r="P69" s="26"/>
      <c r="Q69" s="26"/>
      <c r="R69" s="25"/>
      <c r="S69" s="74" t="s">
        <v>3380</v>
      </c>
      <c r="T69" s="21">
        <v>130.91319663686818</v>
      </c>
      <c r="U69" s="22">
        <v>3481.13525390625</v>
      </c>
      <c r="V69" s="22">
        <v>7186.47509765625</v>
      </c>
      <c r="W69" s="23"/>
      <c r="X69" s="24"/>
      <c r="Y69" s="24"/>
      <c r="Z69" s="15">
        <v>69</v>
      </c>
      <c r="AA69" s="15"/>
      <c r="AB69" s="16"/>
      <c r="AC69">
        <v>291</v>
      </c>
      <c r="AD69">
        <v>397</v>
      </c>
      <c r="AE69">
        <v>8472</v>
      </c>
      <c r="AF69">
        <v>3</v>
      </c>
      <c r="AG69" t="s">
        <v>711</v>
      </c>
      <c r="AH69" t="s">
        <v>1029</v>
      </c>
      <c r="AI69">
        <v>28800</v>
      </c>
      <c r="AJ69" t="s">
        <v>1154</v>
      </c>
      <c r="AK69" t="s">
        <v>1960</v>
      </c>
      <c r="AL69" t="s">
        <v>2061</v>
      </c>
      <c r="AM69" s="3" t="str">
        <f>Vertices[[#This Row],[Vertex]]&amp;CHAR(10)&amp;Vertices[[#This Row],[Followers]]&amp;CHAR(10)&amp;Vertices[[#This Row],[Description]]&amp;CHAR(10)&amp;Vertices[[#This Row],[Tweet]]</f>
        <v>imrchen
397
Once an IT/Telecom veteran and senior manager. Now a studnet wandering in the campus and internet, drinking two cups of coffee a day, pursing a PxD degree...
RT @alisohani: #www2010 #websci10 All papers Online http://is.gd/bK2yP @olgag #semanticweb #recsys #hcir #social #search #crowdsourcing</v>
      </c>
      <c r="AN69" t="s">
        <v>2511</v>
      </c>
      <c r="AO69" t="s">
        <v>2939</v>
      </c>
    </row>
    <row r="70" spans="1:41" ht="34.049999999999997" customHeight="1">
      <c r="A70" s="17" t="s">
        <v>404</v>
      </c>
      <c r="C70" s="60">
        <v>8</v>
      </c>
      <c r="D70" s="60">
        <v>10</v>
      </c>
      <c r="E70" s="61">
        <v>2.3174542036178792E-2</v>
      </c>
      <c r="F70" s="61">
        <v>2.6454767726161368</v>
      </c>
      <c r="G70" s="61">
        <v>1.2077680095462394E-2</v>
      </c>
      <c r="H70" s="61">
        <v>0.2032967032967033</v>
      </c>
      <c r="I70" s="18"/>
      <c r="J70" s="18"/>
      <c r="K70" s="19">
        <v>2.4522370012091899</v>
      </c>
      <c r="L70" s="20">
        <v>99.788707586986149</v>
      </c>
      <c r="M70" s="18" t="s">
        <v>1861</v>
      </c>
      <c r="N70" s="18"/>
      <c r="O70" s="25" t="s">
        <v>404</v>
      </c>
      <c r="P70" s="26"/>
      <c r="Q70" s="26"/>
      <c r="R70" s="25"/>
      <c r="S70" s="74" t="s">
        <v>3381</v>
      </c>
      <c r="T70" s="21">
        <v>63.132398391545642</v>
      </c>
      <c r="U70" s="22">
        <v>2553.40625</v>
      </c>
      <c r="V70" s="22">
        <v>4639.37646484375</v>
      </c>
      <c r="W70" s="23"/>
      <c r="X70" s="24"/>
      <c r="Y70" s="24"/>
      <c r="Z70" s="15">
        <v>70</v>
      </c>
      <c r="AA70" s="15"/>
      <c r="AB70" s="16"/>
      <c r="AC70">
        <v>271</v>
      </c>
      <c r="AD70">
        <v>193</v>
      </c>
      <c r="AE70">
        <v>167</v>
      </c>
      <c r="AF70">
        <v>0</v>
      </c>
      <c r="AG70" t="s">
        <v>924</v>
      </c>
      <c r="AH70" t="s">
        <v>1008</v>
      </c>
      <c r="AI70">
        <v>-18000</v>
      </c>
      <c r="AJ70" t="s">
        <v>1406</v>
      </c>
      <c r="AK70" t="s">
        <v>1960</v>
      </c>
      <c r="AL70" t="s">
        <v>2313</v>
      </c>
      <c r="AM70" s="3" t="str">
        <f>Vertices[[#This Row],[Vertex]]&amp;CHAR(10)&amp;Vertices[[#This Row],[Followers]]&amp;CHAR(10)&amp;Vertices[[#This Row],[Description]]&amp;CHAR(10)&amp;Vertices[[#This Row],[Tweet]]</f>
        <v>lcatino
193
Strategic Communications student, music geek, media junkie, world traveler, aspiring New York City resident, PR intern and enthusiast.  
Hey, @waynesutton, @futureweb2010 has got approx 10 journalists live tweeting the FutureWeb portion of #www2010. Check it out.</v>
      </c>
      <c r="AN70" t="s">
        <v>2740</v>
      </c>
      <c r="AO70" t="s">
        <v>3191</v>
      </c>
    </row>
    <row r="71" spans="1:41" ht="34.049999999999997" customHeight="1">
      <c r="A71" s="17" t="s">
        <v>452</v>
      </c>
      <c r="C71" s="60">
        <v>11</v>
      </c>
      <c r="D71" s="60">
        <v>10</v>
      </c>
      <c r="E71" s="61">
        <v>2.2254794669833922E-2</v>
      </c>
      <c r="F71" s="61">
        <v>2.9804400977995109</v>
      </c>
      <c r="G71" s="61">
        <v>4.2297202281990562E-3</v>
      </c>
      <c r="H71" s="61">
        <v>0.16190476190476191</v>
      </c>
      <c r="I71" s="18"/>
      <c r="J71" s="18"/>
      <c r="K71" s="19">
        <v>5.301088270858525</v>
      </c>
      <c r="L71" s="20">
        <v>98.457678375594028</v>
      </c>
      <c r="M71" s="18" t="s">
        <v>1666</v>
      </c>
      <c r="N71" s="18"/>
      <c r="O71" s="25" t="s">
        <v>452</v>
      </c>
      <c r="P71" s="26"/>
      <c r="Q71" s="26"/>
      <c r="R71" s="25"/>
      <c r="S71" s="74" t="s">
        <v>3382</v>
      </c>
      <c r="T71" s="21">
        <v>454.5332823767904</v>
      </c>
      <c r="U71" s="22">
        <v>3090.9921875</v>
      </c>
      <c r="V71" s="22">
        <v>2165.578125</v>
      </c>
      <c r="W71" s="23"/>
      <c r="X71" s="24"/>
      <c r="Y71" s="24"/>
      <c r="Z71" s="15">
        <v>71</v>
      </c>
      <c r="AA71" s="15"/>
      <c r="AB71" s="16"/>
      <c r="AC71">
        <v>139</v>
      </c>
      <c r="AD71">
        <v>1371</v>
      </c>
      <c r="AE71">
        <v>11351</v>
      </c>
      <c r="AF71">
        <v>264</v>
      </c>
      <c r="AG71" t="s">
        <v>763</v>
      </c>
      <c r="AH71" t="s">
        <v>1008</v>
      </c>
      <c r="AI71">
        <v>-18000</v>
      </c>
      <c r="AJ71" t="s">
        <v>1211</v>
      </c>
      <c r="AK71" t="s">
        <v>1960</v>
      </c>
      <c r="AL71" t="s">
        <v>2118</v>
      </c>
      <c r="AM71" s="3" t="str">
        <f>Vertices[[#This Row],[Vertex]]&amp;CHAR(10)&amp;Vertices[[#This Row],[Followers]]&amp;CHAR(10)&amp;Vertices[[#This Row],[Description]]&amp;CHAR(10)&amp;Vertices[[#This Row],[Tweet]]</f>
        <v>qthrul
1371
Prior CTO, VP, GM. Consultant to telecom firms, advisor to startups, subject matter expert to investment groups, industry blogger, guitarist, majorly okay, 42
Bloggers at #www2010 - If you have a post/tweet about broadband in the US please ping me w/ the URL. Thx! (Please RT)</v>
      </c>
      <c r="AN71" t="s">
        <v>2567</v>
      </c>
      <c r="AO71" t="s">
        <v>2996</v>
      </c>
    </row>
    <row r="72" spans="1:41" ht="34.049999999999997" customHeight="1">
      <c r="A72" s="17" t="s">
        <v>512</v>
      </c>
      <c r="C72" s="60">
        <v>9</v>
      </c>
      <c r="D72" s="60">
        <v>7</v>
      </c>
      <c r="E72" s="61">
        <v>2.1847797833246127E-2</v>
      </c>
      <c r="F72" s="61">
        <v>2.6699266503667483</v>
      </c>
      <c r="G72" s="61">
        <v>2.5116350725426988E-2</v>
      </c>
      <c r="H72" s="61">
        <v>0.15384615384615385</v>
      </c>
      <c r="I72" s="18"/>
      <c r="J72" s="18"/>
      <c r="K72" s="19">
        <v>2.0894800483675939</v>
      </c>
      <c r="L72" s="20">
        <v>99.958193479778004</v>
      </c>
      <c r="M72" s="18" t="s">
        <v>1518</v>
      </c>
      <c r="N72" s="18"/>
      <c r="O72" s="25" t="s">
        <v>512</v>
      </c>
      <c r="P72" s="26"/>
      <c r="Q72" s="26"/>
      <c r="R72" s="25"/>
      <c r="S72" s="74" t="s">
        <v>3383</v>
      </c>
      <c r="T72" s="21">
        <v>13.293576152337907</v>
      </c>
      <c r="U72" s="22">
        <v>4273.54833984375</v>
      </c>
      <c r="V72" s="22">
        <v>7892.70556640625</v>
      </c>
      <c r="W72" s="23"/>
      <c r="X72" s="24"/>
      <c r="Y72" s="24"/>
      <c r="Z72" s="15">
        <v>72</v>
      </c>
      <c r="AA72" s="15"/>
      <c r="AB72" s="16"/>
      <c r="AC72">
        <v>36</v>
      </c>
      <c r="AD72">
        <v>43</v>
      </c>
      <c r="AE72">
        <v>74</v>
      </c>
      <c r="AF72">
        <v>0</v>
      </c>
      <c r="AG72" t="s">
        <v>630</v>
      </c>
      <c r="AJ72" t="s">
        <v>1063</v>
      </c>
      <c r="AK72" t="s">
        <v>1960</v>
      </c>
      <c r="AL72" t="s">
        <v>1970</v>
      </c>
      <c r="AM72" s="3" t="str">
        <f>Vertices[[#This Row],[Vertex]]&amp;CHAR(10)&amp;Vertices[[#This Row],[Followers]]&amp;CHAR(10)&amp;Vertices[[#This Row],[Description]]&amp;CHAR(10)&amp;Vertices[[#This Row],[Tweet]]</f>
        <v>krisztianbalog
43
Dr. Krisztian Balog is a postdoctoral researcher at the University of Amsterdam, working on developing models and tools for intelligent information access.
Notes on #semsearch2010 #www2010 workshop posted http://bit.ly/daAD39</v>
      </c>
      <c r="AN72" t="s">
        <v>2425</v>
      </c>
      <c r="AO72" t="s">
        <v>2848</v>
      </c>
    </row>
    <row r="73" spans="1:41" ht="34.049999999999997" customHeight="1">
      <c r="A73" s="17" t="s">
        <v>413</v>
      </c>
      <c r="C73" s="60">
        <v>1</v>
      </c>
      <c r="D73" s="60">
        <v>4</v>
      </c>
      <c r="E73" s="61">
        <v>2.1486113957424141E-2</v>
      </c>
      <c r="F73" s="61">
        <v>2.8581907090464549</v>
      </c>
      <c r="G73" s="61">
        <v>7.5696780162079055E-3</v>
      </c>
      <c r="H73" s="61">
        <v>0.05</v>
      </c>
      <c r="I73" s="18"/>
      <c r="J73" s="18"/>
      <c r="K73" s="19">
        <v>2.7303506650544134</v>
      </c>
      <c r="L73" s="20">
        <v>99.658768402512379</v>
      </c>
      <c r="M73" s="18" t="s">
        <v>1842</v>
      </c>
      <c r="N73" s="18"/>
      <c r="O73" s="25" t="s">
        <v>413</v>
      </c>
      <c r="P73" s="26"/>
      <c r="Q73" s="26"/>
      <c r="R73" s="25"/>
      <c r="S73" s="74" t="s">
        <v>3384</v>
      </c>
      <c r="T73" s="21">
        <v>101.34216210827158</v>
      </c>
      <c r="U73" s="22">
        <v>2741.1767578125</v>
      </c>
      <c r="V73" s="22">
        <v>5303.716796875</v>
      </c>
      <c r="W73" s="23"/>
      <c r="X73" s="24"/>
      <c r="Y73" s="24"/>
      <c r="Z73" s="15">
        <v>73</v>
      </c>
      <c r="AA73" s="15"/>
      <c r="AB73" s="16"/>
      <c r="AC73">
        <v>538</v>
      </c>
      <c r="AD73">
        <v>308</v>
      </c>
      <c r="AE73">
        <v>346</v>
      </c>
      <c r="AF73">
        <v>64</v>
      </c>
      <c r="AG73" t="s">
        <v>909</v>
      </c>
      <c r="AH73" t="s">
        <v>1013</v>
      </c>
      <c r="AI73">
        <v>-25200</v>
      </c>
      <c r="AJ73" t="s">
        <v>1387</v>
      </c>
      <c r="AK73" t="s">
        <v>1960</v>
      </c>
      <c r="AL73" t="s">
        <v>2294</v>
      </c>
      <c r="AM73" s="3" t="str">
        <f>Vertices[[#This Row],[Vertex]]&amp;CHAR(10)&amp;Vertices[[#This Row],[Followers]]&amp;CHAR(10)&amp;Vertices[[#This Row],[Description]]&amp;CHAR(10)&amp;Vertices[[#This Row],[Tweet]]</f>
        <v>DougTI
308
Tech Innovation Strategy lead guy at Deloitte Consulting
Vint Cerf: mobile devices make us a community of information producers as we keep adding new sensors to them #www2010 (via @kevinmarks)</v>
      </c>
      <c r="AN73" t="s">
        <v>2723</v>
      </c>
      <c r="AO73" t="s">
        <v>3172</v>
      </c>
    </row>
    <row r="74" spans="1:41" ht="34.049999999999997" customHeight="1">
      <c r="A74" s="17" t="s">
        <v>515</v>
      </c>
      <c r="C74" s="60">
        <v>13</v>
      </c>
      <c r="D74" s="60">
        <v>7</v>
      </c>
      <c r="E74" s="61">
        <v>2.1335168197098592E-2</v>
      </c>
      <c r="F74" s="61">
        <v>2.5623471882640585</v>
      </c>
      <c r="G74" s="61">
        <v>3.885358679345547E-2</v>
      </c>
      <c r="H74" s="61">
        <v>0.32857142857142857</v>
      </c>
      <c r="I74" s="18"/>
      <c r="J74" s="18"/>
      <c r="K74" s="19">
        <v>2.2998790810157193</v>
      </c>
      <c r="L74" s="20">
        <v>99.859891661958727</v>
      </c>
      <c r="M74" s="18" t="s">
        <v>1659</v>
      </c>
      <c r="N74" s="18"/>
      <c r="O74" s="25" t="s">
        <v>515</v>
      </c>
      <c r="P74" s="26"/>
      <c r="Q74" s="26"/>
      <c r="R74" s="25"/>
      <c r="S74" s="74" t="s">
        <v>3385</v>
      </c>
      <c r="T74" s="21">
        <v>42.200093051078397</v>
      </c>
      <c r="U74" s="22">
        <v>6734.22509765625</v>
      </c>
      <c r="V74" s="22">
        <v>4438.79052734375</v>
      </c>
      <c r="W74" s="23"/>
      <c r="X74" s="24"/>
      <c r="Y74" s="24"/>
      <c r="Z74" s="15">
        <v>74</v>
      </c>
      <c r="AA74" s="15"/>
      <c r="AB74" s="16"/>
      <c r="AC74">
        <v>56</v>
      </c>
      <c r="AD74">
        <v>130</v>
      </c>
      <c r="AE74">
        <v>183</v>
      </c>
      <c r="AF74">
        <v>1</v>
      </c>
      <c r="AG74" t="s">
        <v>757</v>
      </c>
      <c r="AH74" t="s">
        <v>1030</v>
      </c>
      <c r="AI74">
        <v>3600</v>
      </c>
      <c r="AJ74" t="s">
        <v>1204</v>
      </c>
      <c r="AK74" t="s">
        <v>1960</v>
      </c>
      <c r="AL74" t="s">
        <v>2111</v>
      </c>
      <c r="AM74" s="3" t="str">
        <f>Vertices[[#This Row],[Vertex]]&amp;CHAR(10)&amp;Vertices[[#This Row],[Followers]]&amp;CHAR(10)&amp;Vertices[[#This Row],[Description]]&amp;CHAR(10)&amp;Vertices[[#This Row],[Tweet]]</f>
        <v>pautasso
130
Computer Science Prof.
New Research Area: Inter-Cloud Collaboration (Vint Cerf) #www2010</v>
      </c>
      <c r="AN74" t="s">
        <v>2560</v>
      </c>
      <c r="AO74" t="s">
        <v>2989</v>
      </c>
    </row>
    <row r="75" spans="1:41" ht="34.049999999999997" customHeight="1">
      <c r="A75" s="17" t="s">
        <v>284</v>
      </c>
      <c r="C75" s="60">
        <v>15</v>
      </c>
      <c r="D75" s="60">
        <v>15</v>
      </c>
      <c r="E75" s="61">
        <v>2.1312537014373349E-2</v>
      </c>
      <c r="F75" s="61">
        <v>2.5158924205378974</v>
      </c>
      <c r="G75" s="61">
        <v>7.3738531121465278E-2</v>
      </c>
      <c r="H75" s="61">
        <v>0.34967320261437906</v>
      </c>
      <c r="I75" s="18"/>
      <c r="J75" s="18"/>
      <c r="K75" s="19">
        <v>2.2877871825876661</v>
      </c>
      <c r="L75" s="20">
        <v>99.865541191718449</v>
      </c>
      <c r="M75" s="18" t="s">
        <v>1733</v>
      </c>
      <c r="N75" s="18"/>
      <c r="O75" s="25" t="s">
        <v>284</v>
      </c>
      <c r="P75" s="26"/>
      <c r="Q75" s="26"/>
      <c r="R75" s="25"/>
      <c r="S75" s="74" t="s">
        <v>3386</v>
      </c>
      <c r="T75" s="21">
        <v>40.538798976438137</v>
      </c>
      <c r="U75" s="22">
        <v>6993.7734375</v>
      </c>
      <c r="V75" s="22">
        <v>4893.81884765625</v>
      </c>
      <c r="W75" s="23"/>
      <c r="X75" s="24"/>
      <c r="Y75" s="24"/>
      <c r="Z75" s="15">
        <v>75</v>
      </c>
      <c r="AA75" s="15"/>
      <c r="AB75" s="16"/>
      <c r="AC75">
        <v>107</v>
      </c>
      <c r="AD75">
        <v>125</v>
      </c>
      <c r="AE75">
        <v>633</v>
      </c>
      <c r="AF75">
        <v>18</v>
      </c>
      <c r="AG75" t="s">
        <v>821</v>
      </c>
      <c r="AH75" t="s">
        <v>1008</v>
      </c>
      <c r="AI75">
        <v>-18000</v>
      </c>
      <c r="AJ75" t="s">
        <v>1278</v>
      </c>
      <c r="AK75" t="s">
        <v>1960</v>
      </c>
      <c r="AL75" t="s">
        <v>2185</v>
      </c>
      <c r="AM75" s="3" t="str">
        <f>Vertices[[#This Row],[Vertex]]&amp;CHAR(10)&amp;Vertices[[#This Row],[Followers]]&amp;CHAR(10)&amp;Vertices[[#This Row],[Description]]&amp;CHAR(10)&amp;Vertices[[#This Row],[Tweet]]</f>
        <v>joshsh
125
Standard issue human. Made of 100% biodegradable materials.
Enough hits to our #www2010 real-time search demo right now that I cringe to take it down for a two-minute bug fix. #sweet</v>
      </c>
      <c r="AN75" t="s">
        <v>2625</v>
      </c>
      <c r="AO75" t="s">
        <v>3063</v>
      </c>
    </row>
    <row r="76" spans="1:41" ht="34.049999999999997" customHeight="1">
      <c r="A76" s="17" t="s">
        <v>296</v>
      </c>
      <c r="C76" s="60">
        <v>3</v>
      </c>
      <c r="D76" s="60">
        <v>11</v>
      </c>
      <c r="E76" s="61">
        <v>2.1142450632854862E-2</v>
      </c>
      <c r="F76" s="61">
        <v>2.4718826405867969</v>
      </c>
      <c r="G76" s="61">
        <v>2.2661099178974908E-2</v>
      </c>
      <c r="H76" s="61">
        <v>0.10897435897435898</v>
      </c>
      <c r="I76" s="18"/>
      <c r="J76" s="18"/>
      <c r="K76" s="19">
        <v>3.1463119709794438</v>
      </c>
      <c r="L76" s="20">
        <v>99.464424578777709</v>
      </c>
      <c r="M76" s="18" t="s">
        <v>1748</v>
      </c>
      <c r="N76" s="18"/>
      <c r="O76" s="25" t="s">
        <v>296</v>
      </c>
      <c r="P76" s="26"/>
      <c r="Q76" s="26"/>
      <c r="R76" s="25"/>
      <c r="S76" s="74" t="s">
        <v>3387</v>
      </c>
      <c r="T76" s="21">
        <v>158.49067827589644</v>
      </c>
      <c r="U76" s="22">
        <v>4170.43701171875</v>
      </c>
      <c r="V76" s="22">
        <v>3782.684814453125</v>
      </c>
      <c r="W76" s="23"/>
      <c r="X76" s="24"/>
      <c r="Y76" s="24"/>
      <c r="Z76" s="15">
        <v>76</v>
      </c>
      <c r="AA76" s="15"/>
      <c r="AB76" s="16"/>
      <c r="AC76">
        <v>332</v>
      </c>
      <c r="AD76">
        <v>480</v>
      </c>
      <c r="AE76">
        <v>1763</v>
      </c>
      <c r="AF76">
        <v>6</v>
      </c>
      <c r="AG76" t="s">
        <v>836</v>
      </c>
      <c r="AH76" t="s">
        <v>1008</v>
      </c>
      <c r="AI76">
        <v>-18000</v>
      </c>
      <c r="AJ76" t="s">
        <v>1293</v>
      </c>
      <c r="AK76" t="s">
        <v>1960</v>
      </c>
      <c r="AL76" t="s">
        <v>2200</v>
      </c>
      <c r="AM76" s="3" t="str">
        <f>Vertices[[#This Row],[Vertex]]&amp;CHAR(10)&amp;Vertices[[#This Row],[Followers]]&amp;CHAR(10)&amp;Vertices[[#This Row],[Description]]&amp;CHAR(10)&amp;Vertices[[#This Row],[Tweet]]</f>
        <v>gcorrin
480
Greg Corrin is a User Experience Designer who wears glasses (don't they all?)
@krisztianbalog awesome, thx! I won't be able to attend #www2010 until later this week.</v>
      </c>
      <c r="AN76" t="s">
        <v>2638</v>
      </c>
      <c r="AO76" t="s">
        <v>3078</v>
      </c>
    </row>
    <row r="77" spans="1:41" ht="34.049999999999997" customHeight="1">
      <c r="A77" s="17" t="s">
        <v>537</v>
      </c>
      <c r="C77" s="60">
        <v>5</v>
      </c>
      <c r="D77" s="60">
        <v>2</v>
      </c>
      <c r="E77" s="61">
        <v>2.1051244686144263E-2</v>
      </c>
      <c r="F77" s="61">
        <v>3.2885085574572126</v>
      </c>
      <c r="G77" s="61">
        <v>1.6968320283435464E-3</v>
      </c>
      <c r="H77" s="61">
        <v>0.19047619047619047</v>
      </c>
      <c r="I77" s="18"/>
      <c r="J77" s="18"/>
      <c r="K77" s="19">
        <v>3.2237001209189842</v>
      </c>
      <c r="L77" s="20">
        <v>99.42826758831545</v>
      </c>
      <c r="M77" s="18" t="s">
        <v>1716</v>
      </c>
      <c r="N77" s="18"/>
      <c r="O77" s="25" t="s">
        <v>537</v>
      </c>
      <c r="P77" s="26"/>
      <c r="Q77" s="26"/>
      <c r="R77" s="25"/>
      <c r="S77" s="74" t="s">
        <v>3388</v>
      </c>
      <c r="T77" s="21">
        <v>169.1229603535941</v>
      </c>
      <c r="U77" s="22">
        <v>2565.612548828125</v>
      </c>
      <c r="V77" s="22">
        <v>1712.632080078125</v>
      </c>
      <c r="W77" s="23"/>
      <c r="X77" s="24"/>
      <c r="Y77" s="24"/>
      <c r="Z77" s="15">
        <v>77</v>
      </c>
      <c r="AA77" s="15"/>
      <c r="AB77" s="16"/>
      <c r="AC77">
        <v>246</v>
      </c>
      <c r="AD77">
        <v>512</v>
      </c>
      <c r="AE77">
        <v>586</v>
      </c>
      <c r="AF77">
        <v>0</v>
      </c>
      <c r="AG77" t="s">
        <v>805</v>
      </c>
      <c r="AH77" t="s">
        <v>1008</v>
      </c>
      <c r="AI77">
        <v>-18000</v>
      </c>
      <c r="AJ77" t="s">
        <v>1261</v>
      </c>
      <c r="AK77" t="s">
        <v>1960</v>
      </c>
      <c r="AL77" t="s">
        <v>2168</v>
      </c>
      <c r="AM77" s="3" t="str">
        <f>Vertices[[#This Row],[Vertex]]&amp;CHAR(10)&amp;Vertices[[#This Row],[Followers]]&amp;CHAR(10)&amp;Vertices[[#This Row],[Description]]&amp;CHAR(10)&amp;Vertices[[#This Row],[Tweet]]</f>
        <v>brooksbell
512
I'm into persuasion, psychology, visual design, data interpretation, and building the perfect company.
Fact from an interesting cocktail chat at #www2010: Archiving  a digital movie  for 100 years is 1100x more expensive than film</v>
      </c>
      <c r="AN77" t="s">
        <v>2611</v>
      </c>
      <c r="AO77" t="s">
        <v>3046</v>
      </c>
    </row>
    <row r="78" spans="1:41" ht="34.049999999999997" customHeight="1">
      <c r="A78" s="17" t="s">
        <v>216</v>
      </c>
      <c r="C78" s="60">
        <v>8</v>
      </c>
      <c r="D78" s="60">
        <v>6</v>
      </c>
      <c r="E78" s="61">
        <v>2.1004940658745731E-2</v>
      </c>
      <c r="F78" s="61">
        <v>3.3080684596577017</v>
      </c>
      <c r="G78" s="61">
        <v>1.7153425759412724E-3</v>
      </c>
      <c r="H78" s="61">
        <v>0.25555555555555554</v>
      </c>
      <c r="I78" s="18"/>
      <c r="J78" s="18"/>
      <c r="K78" s="19">
        <v>3.8669891172914146</v>
      </c>
      <c r="L78" s="20">
        <v>99.127712605097869</v>
      </c>
      <c r="M78" s="18" t="s">
        <v>1650</v>
      </c>
      <c r="N78" s="18"/>
      <c r="O78" s="25" t="s">
        <v>216</v>
      </c>
      <c r="P78" s="26"/>
      <c r="Q78" s="26"/>
      <c r="R78" s="25"/>
      <c r="S78" s="74" t="s">
        <v>3389</v>
      </c>
      <c r="T78" s="21">
        <v>257.50380512445582</v>
      </c>
      <c r="U78" s="22">
        <v>3111.166015625</v>
      </c>
      <c r="V78" s="22">
        <v>1479.5201416015625</v>
      </c>
      <c r="W78" s="23"/>
      <c r="X78" s="24"/>
      <c r="Y78" s="24"/>
      <c r="Z78" s="15">
        <v>78</v>
      </c>
      <c r="AA78" s="15"/>
      <c r="AB78" s="16"/>
      <c r="AC78">
        <v>1883</v>
      </c>
      <c r="AD78">
        <v>778</v>
      </c>
      <c r="AE78">
        <v>579</v>
      </c>
      <c r="AF78">
        <v>0</v>
      </c>
      <c r="AG78" t="s">
        <v>750</v>
      </c>
      <c r="AH78" t="s">
        <v>1008</v>
      </c>
      <c r="AI78">
        <v>-18000</v>
      </c>
      <c r="AJ78" t="s">
        <v>1195</v>
      </c>
      <c r="AK78" t="s">
        <v>1960</v>
      </c>
      <c r="AL78" t="s">
        <v>2102</v>
      </c>
      <c r="AM78" s="3" t="str">
        <f>Vertices[[#This Row],[Vertex]]&amp;CHAR(10)&amp;Vertices[[#This Row],[Followers]]&amp;CHAR(10)&amp;Vertices[[#This Row],[Description]]&amp;CHAR(10)&amp;Vertices[[#This Row],[Tweet]]</f>
        <v>KarlSakas
778
I'm passionate about trains, marketing, and technology. I grew up in a log cabin 15 miles from the White House. I like field trips &amp; connecting with new people.
@GwynneMurphy Which sessions are you planning to catch at @WWW2010? Sorry I can't make it- Tim Berners-Lee, Vint Cerf...what a great lineup!</v>
      </c>
      <c r="AN78" t="s">
        <v>2551</v>
      </c>
      <c r="AO78" t="s">
        <v>2980</v>
      </c>
    </row>
    <row r="79" spans="1:41" ht="34.049999999999997" customHeight="1">
      <c r="A79" s="17" t="s">
        <v>486</v>
      </c>
      <c r="C79" s="60">
        <v>43</v>
      </c>
      <c r="D79" s="60">
        <v>26</v>
      </c>
      <c r="E79" s="61">
        <v>2.0991758827353608E-2</v>
      </c>
      <c r="F79" s="61">
        <v>2.3374083129584351</v>
      </c>
      <c r="G79" s="61">
        <v>0.18000007302445939</v>
      </c>
      <c r="H79" s="61">
        <v>0.2646276595744681</v>
      </c>
      <c r="I79" s="18"/>
      <c r="J79" s="18"/>
      <c r="K79" s="19">
        <v>3.2164449818621526</v>
      </c>
      <c r="L79" s="20">
        <v>99.431657306171275</v>
      </c>
      <c r="M79" s="18" t="s">
        <v>1629</v>
      </c>
      <c r="N79" s="18"/>
      <c r="O79" s="25" t="s">
        <v>486</v>
      </c>
      <c r="P79" s="26"/>
      <c r="Q79" s="26"/>
      <c r="R79" s="25"/>
      <c r="S79" s="74" t="s">
        <v>3390</v>
      </c>
      <c r="T79" s="21">
        <v>168.12618390880994</v>
      </c>
      <c r="U79" s="22">
        <v>6203.32958984375</v>
      </c>
      <c r="V79" s="22">
        <v>5589.66552734375</v>
      </c>
      <c r="W79" s="23"/>
      <c r="X79" s="24"/>
      <c r="Y79" s="24"/>
      <c r="Z79" s="15">
        <v>79</v>
      </c>
      <c r="AA79" s="15"/>
      <c r="AB79" s="16"/>
      <c r="AC79">
        <v>165</v>
      </c>
      <c r="AD79">
        <v>509</v>
      </c>
      <c r="AE79">
        <v>874</v>
      </c>
      <c r="AF79">
        <v>0</v>
      </c>
      <c r="AG79" t="s">
        <v>731</v>
      </c>
      <c r="AH79" t="s">
        <v>1017</v>
      </c>
      <c r="AI79">
        <v>0</v>
      </c>
      <c r="AJ79" t="s">
        <v>1174</v>
      </c>
      <c r="AK79" t="s">
        <v>1960</v>
      </c>
      <c r="AL79" t="s">
        <v>2081</v>
      </c>
      <c r="AM79" s="3" t="str">
        <f>Vertices[[#This Row],[Vertex]]&amp;CHAR(10)&amp;Vertices[[#This Row],[Followers]]&amp;CHAR(10)&amp;Vertices[[#This Row],[Description]]&amp;CHAR(10)&amp;Vertices[[#This Row],[Tweet]]</f>
        <v>cygri
509
Linked data hacker at DERI.
Bummer :-( RT @Nigel_Shadbolt: I deceived you all - there is no free booze  at #websci10 -  but a cash bar .... #ldow2010 #www2010</v>
      </c>
      <c r="AN79" t="s">
        <v>2531</v>
      </c>
      <c r="AO79" t="s">
        <v>2959</v>
      </c>
    </row>
    <row r="80" spans="1:41" ht="34.049999999999997" customHeight="1">
      <c r="A80" s="17" t="s">
        <v>180</v>
      </c>
      <c r="C80" s="60">
        <v>5</v>
      </c>
      <c r="D80" s="60">
        <v>7</v>
      </c>
      <c r="E80" s="61">
        <v>2.0295586896381543E-2</v>
      </c>
      <c r="F80" s="61">
        <v>2.5427872860635699</v>
      </c>
      <c r="G80" s="61">
        <v>1.2813593407312961E-2</v>
      </c>
      <c r="H80" s="61">
        <v>8.8888888888888892E-2</v>
      </c>
      <c r="I80" s="18"/>
      <c r="J80" s="18"/>
      <c r="K80" s="19">
        <v>2.8633615477629988</v>
      </c>
      <c r="L80" s="20">
        <v>99.596623575155363</v>
      </c>
      <c r="M80" s="18" t="s">
        <v>1582</v>
      </c>
      <c r="N80" s="18"/>
      <c r="O80" s="25" t="s">
        <v>180</v>
      </c>
      <c r="P80" s="26"/>
      <c r="Q80" s="26"/>
      <c r="R80" s="25"/>
      <c r="S80" s="74" t="s">
        <v>3391</v>
      </c>
      <c r="T80" s="21">
        <v>119.61639692931442</v>
      </c>
      <c r="U80" s="22">
        <v>3951.076416015625</v>
      </c>
      <c r="V80" s="22">
        <v>3596.6357421875</v>
      </c>
      <c r="W80" s="23"/>
      <c r="X80" s="24"/>
      <c r="Y80" s="24"/>
      <c r="Z80" s="15">
        <v>80</v>
      </c>
      <c r="AA80" s="15"/>
      <c r="AB80" s="16"/>
      <c r="AC80">
        <v>349</v>
      </c>
      <c r="AD80">
        <v>363</v>
      </c>
      <c r="AE80">
        <v>378</v>
      </c>
      <c r="AF80">
        <v>1</v>
      </c>
      <c r="AG80" t="s">
        <v>690</v>
      </c>
      <c r="AH80" t="s">
        <v>1020</v>
      </c>
      <c r="AI80">
        <v>-18000</v>
      </c>
      <c r="AJ80" t="s">
        <v>1127</v>
      </c>
      <c r="AK80" t="s">
        <v>1960</v>
      </c>
      <c r="AL80" t="s">
        <v>2034</v>
      </c>
      <c r="AM80" s="3" t="str">
        <f>Vertices[[#This Row],[Vertex]]&amp;CHAR(10)&amp;Vertices[[#This Row],[Followers]]&amp;CHAR(10)&amp;Vertices[[#This Row],[Description]]&amp;CHAR(10)&amp;Vertices[[#This Row],[Tweet]]</f>
        <v>nshepherd
363
Founder and CEO Shepherd Research. Business development expertise for life science firms. Scientist- genetics/genomics
Great presentation on the history of the web by Dame Wendy Hall.  Showed graph of her PhD student, twitter growth &amp; iphone sales. #www2010</v>
      </c>
      <c r="AN80" t="s">
        <v>2487</v>
      </c>
      <c r="AO80" t="s">
        <v>2912</v>
      </c>
    </row>
    <row r="81" spans="1:41" ht="34.049999999999997" customHeight="1">
      <c r="A81" s="17" t="s">
        <v>398</v>
      </c>
      <c r="C81" s="60">
        <v>3</v>
      </c>
      <c r="D81" s="60">
        <v>5</v>
      </c>
      <c r="E81" s="61">
        <v>1.974613206706129E-2</v>
      </c>
      <c r="F81" s="61">
        <v>2.7530562347188265</v>
      </c>
      <c r="G81" s="61">
        <v>1.184069090085566E-2</v>
      </c>
      <c r="H81" s="61">
        <v>0.26190476190476192</v>
      </c>
      <c r="I81" s="18"/>
      <c r="J81" s="18"/>
      <c r="K81" s="19">
        <v>2.5441354292623943</v>
      </c>
      <c r="L81" s="20">
        <v>99.745771160812197</v>
      </c>
      <c r="M81" s="18" t="s">
        <v>1856</v>
      </c>
      <c r="N81" s="18"/>
      <c r="O81" s="25" t="s">
        <v>398</v>
      </c>
      <c r="P81" s="26"/>
      <c r="Q81" s="26"/>
      <c r="R81" s="25"/>
      <c r="S81" s="74" t="s">
        <v>3392</v>
      </c>
      <c r="T81" s="21">
        <v>75.758233358811609</v>
      </c>
      <c r="U81" s="22">
        <v>2616.476318359375</v>
      </c>
      <c r="V81" s="22">
        <v>6781.0283203125</v>
      </c>
      <c r="W81" s="23"/>
      <c r="X81" s="24"/>
      <c r="Y81" s="24"/>
      <c r="Z81" s="15">
        <v>81</v>
      </c>
      <c r="AA81" s="15"/>
      <c r="AB81" s="16"/>
      <c r="AC81">
        <v>200</v>
      </c>
      <c r="AD81">
        <v>231</v>
      </c>
      <c r="AE81">
        <v>1216</v>
      </c>
      <c r="AF81">
        <v>3</v>
      </c>
      <c r="AG81" t="s">
        <v>920</v>
      </c>
      <c r="AH81" t="s">
        <v>1027</v>
      </c>
      <c r="AI81">
        <v>-25200</v>
      </c>
      <c r="AJ81" t="s">
        <v>1401</v>
      </c>
      <c r="AK81" t="s">
        <v>1960</v>
      </c>
      <c r="AL81" t="s">
        <v>2308</v>
      </c>
      <c r="AM81" s="3" t="str">
        <f>Vertices[[#This Row],[Vertex]]&amp;CHAR(10)&amp;Vertices[[#This Row],[Followers]]&amp;CHAR(10)&amp;Vertices[[#This Row],[Description]]&amp;CHAR(10)&amp;Vertices[[#This Row],[Tweet]]</f>
        <v>munmun10
231
Ph.D Candidate, Arizona State University; social computing, large-scale data analytics, data mining
Err! Vint Cerf mentions "social networking" and "cloud computing" are *also* very important emergent features of the Web #www2010</v>
      </c>
      <c r="AN81" t="s">
        <v>2735</v>
      </c>
      <c r="AO81" t="s">
        <v>3186</v>
      </c>
    </row>
    <row r="82" spans="1:41" ht="34.049999999999997" customHeight="1">
      <c r="A82" s="17" t="s">
        <v>350</v>
      </c>
      <c r="C82" s="60">
        <v>8</v>
      </c>
      <c r="D82" s="60">
        <v>12</v>
      </c>
      <c r="E82" s="61">
        <v>1.9659574751528519E-2</v>
      </c>
      <c r="F82" s="61">
        <v>2.6894865525672373</v>
      </c>
      <c r="G82" s="61">
        <v>2.3316492705854383E-2</v>
      </c>
      <c r="H82" s="61">
        <v>0.10952380952380952</v>
      </c>
      <c r="I82" s="18"/>
      <c r="J82" s="18"/>
      <c r="K82" s="19">
        <v>2.5779927448609432</v>
      </c>
      <c r="L82" s="20">
        <v>99.729952477484957</v>
      </c>
      <c r="M82" s="18" t="s">
        <v>1750</v>
      </c>
      <c r="N82" s="18"/>
      <c r="O82" s="25" t="s">
        <v>350</v>
      </c>
      <c r="P82" s="26"/>
      <c r="Q82" s="26"/>
      <c r="R82" s="25"/>
      <c r="S82" s="74" t="s">
        <v>3393</v>
      </c>
      <c r="T82" s="21">
        <v>80.409856767804328</v>
      </c>
      <c r="U82" s="22">
        <v>3074.524169921875</v>
      </c>
      <c r="V82" s="22">
        <v>5652.0517578125</v>
      </c>
      <c r="W82" s="23"/>
      <c r="X82" s="24"/>
      <c r="Y82" s="24"/>
      <c r="Z82" s="15">
        <v>82</v>
      </c>
      <c r="AA82" s="15"/>
      <c r="AB82" s="16"/>
      <c r="AC82">
        <v>299</v>
      </c>
      <c r="AD82">
        <v>245</v>
      </c>
      <c r="AE82">
        <v>1083</v>
      </c>
      <c r="AF82">
        <v>1487</v>
      </c>
      <c r="AG82" t="s">
        <v>838</v>
      </c>
      <c r="AH82" t="s">
        <v>1012</v>
      </c>
      <c r="AI82">
        <v>-28800</v>
      </c>
      <c r="AJ82" t="s">
        <v>1295</v>
      </c>
      <c r="AK82" t="s">
        <v>1960</v>
      </c>
      <c r="AL82" t="s">
        <v>2202</v>
      </c>
      <c r="AM82" s="3" t="str">
        <f>Vertices[[#This Row],[Vertex]]&amp;CHAR(10)&amp;Vertices[[#This Row],[Followers]]&amp;CHAR(10)&amp;Vertices[[#This Row],[Description]]&amp;CHAR(10)&amp;Vertices[[#This Row],[Tweet]]</f>
        <v>JamieXML
245
Exec in global open standards org.  Mediator, rules hacker, IPR guy.  E-commerce, data security, Wall Street law, a few zinfandels.  Personal views only here.
Hi! Pls write &amp; tell us if they get past smackdowns to, you know, building stuff RT @JeniT In #wsrest2010 at #www2010 ..</v>
      </c>
      <c r="AN82" t="s">
        <v>2640</v>
      </c>
      <c r="AO82" t="s">
        <v>3080</v>
      </c>
    </row>
    <row r="83" spans="1:41" ht="34.049999999999997" customHeight="1">
      <c r="A83" s="17" t="s">
        <v>243</v>
      </c>
      <c r="C83" s="60">
        <v>4</v>
      </c>
      <c r="D83" s="60">
        <v>6</v>
      </c>
      <c r="E83" s="61">
        <v>1.9173322366368706E-2</v>
      </c>
      <c r="F83" s="61">
        <v>2.6699266503667483</v>
      </c>
      <c r="G83" s="61">
        <v>2.0625280912910236E-2</v>
      </c>
      <c r="H83" s="61">
        <v>0.27777777777777779</v>
      </c>
      <c r="I83" s="18"/>
      <c r="J83" s="18"/>
      <c r="K83" s="19">
        <v>2.2781136638452235</v>
      </c>
      <c r="L83" s="20">
        <v>99.87006081552623</v>
      </c>
      <c r="M83" s="18" t="s">
        <v>1541</v>
      </c>
      <c r="N83" s="18"/>
      <c r="O83" s="25" t="s">
        <v>243</v>
      </c>
      <c r="P83" s="26"/>
      <c r="Q83" s="26"/>
      <c r="R83" s="25"/>
      <c r="S83" s="74" t="s">
        <v>3394</v>
      </c>
      <c r="T83" s="21">
        <v>39.209763716725931</v>
      </c>
      <c r="U83" s="22">
        <v>6611.81201171875</v>
      </c>
      <c r="V83" s="22">
        <v>3589.3935546875</v>
      </c>
      <c r="W83" s="23"/>
      <c r="X83" s="24"/>
      <c r="Y83" s="24"/>
      <c r="Z83" s="15">
        <v>83</v>
      </c>
      <c r="AA83" s="15"/>
      <c r="AB83" s="16"/>
      <c r="AC83">
        <v>145</v>
      </c>
      <c r="AD83">
        <v>121</v>
      </c>
      <c r="AE83">
        <v>261</v>
      </c>
      <c r="AF83">
        <v>0</v>
      </c>
      <c r="AH83" t="s">
        <v>1019</v>
      </c>
      <c r="AI83">
        <v>3600</v>
      </c>
      <c r="AJ83" t="s">
        <v>1086</v>
      </c>
      <c r="AK83" t="s">
        <v>1960</v>
      </c>
      <c r="AL83" t="s">
        <v>1993</v>
      </c>
      <c r="AM83" s="3" t="str">
        <f>Vertices[[#This Row],[Vertex]]&amp;CHAR(10)&amp;Vertices[[#This Row],[Followers]]&amp;CHAR(10)&amp;Vertices[[#This Row],[Description]]&amp;CHAR(10)&amp;Vertices[[#This Row],[Tweet]]</f>
        <v>finnjordal
121
Udfordringerne med at indføre Linked data svarer til dem det er at indføre andet it i samfundet
http://tweetphoto.com/20160154 #WWW2010</v>
      </c>
      <c r="AN83" s="14" t="s">
        <v>2447</v>
      </c>
      <c r="AO83" t="s">
        <v>2871</v>
      </c>
    </row>
    <row r="84" spans="1:41" ht="34.049999999999997" customHeight="1">
      <c r="A84" s="17" t="s">
        <v>252</v>
      </c>
      <c r="C84" s="60">
        <v>27</v>
      </c>
      <c r="D84" s="60">
        <v>8</v>
      </c>
      <c r="E84" s="61">
        <v>1.9052964373335781E-2</v>
      </c>
      <c r="F84" s="61">
        <v>2.4449877750611249</v>
      </c>
      <c r="G84" s="61">
        <v>0.10204183487258771</v>
      </c>
      <c r="H84" s="61">
        <v>0.23152709359605911</v>
      </c>
      <c r="I84" s="18"/>
      <c r="J84" s="18"/>
      <c r="K84" s="19">
        <v>2.3095525997581619</v>
      </c>
      <c r="L84" s="20">
        <v>99.855372038150946</v>
      </c>
      <c r="M84" s="18" t="s">
        <v>1702</v>
      </c>
      <c r="N84" s="18"/>
      <c r="O84" s="25" t="s">
        <v>252</v>
      </c>
      <c r="P84" s="26"/>
      <c r="Q84" s="26"/>
      <c r="R84" s="25"/>
      <c r="S84" s="74" t="s">
        <v>3395</v>
      </c>
      <c r="T84" s="21">
        <v>43.529128310790604</v>
      </c>
      <c r="U84" s="22">
        <v>5382.98681640625</v>
      </c>
      <c r="V84" s="22">
        <v>6017.06494140625</v>
      </c>
      <c r="W84" s="23"/>
      <c r="X84" s="24"/>
      <c r="Y84" s="24"/>
      <c r="Z84" s="15">
        <v>84</v>
      </c>
      <c r="AA84" s="15"/>
      <c r="AB84" s="16"/>
      <c r="AC84">
        <v>22</v>
      </c>
      <c r="AD84">
        <v>134</v>
      </c>
      <c r="AE84">
        <v>32</v>
      </c>
      <c r="AF84">
        <v>1</v>
      </c>
      <c r="AH84" t="s">
        <v>1036</v>
      </c>
      <c r="AI84">
        <v>3600</v>
      </c>
      <c r="AJ84" t="s">
        <v>1247</v>
      </c>
      <c r="AK84" t="s">
        <v>1960</v>
      </c>
      <c r="AL84" t="s">
        <v>2154</v>
      </c>
      <c r="AM84" s="3" t="str">
        <f>Vertices[[#This Row],[Vertex]]&amp;CHAR(10)&amp;Vertices[[#This Row],[Followers]]&amp;CHAR(10)&amp;Vertices[[#This Row],[Description]]&amp;CHAR(10)&amp;Vertices[[#This Row],[Tweet]]</f>
        <v>pmika
134
Semantic Search workshop starting in room 306, keynote by Barney Pell (Bing) #www2010 #semsearch2010</v>
      </c>
      <c r="AN84" t="s">
        <v>2599</v>
      </c>
      <c r="AO84" t="s">
        <v>3032</v>
      </c>
    </row>
    <row r="85" spans="1:41" ht="34.049999999999997" customHeight="1">
      <c r="A85" s="17" t="s">
        <v>194</v>
      </c>
      <c r="C85" s="60">
        <v>16</v>
      </c>
      <c r="D85" s="60">
        <v>26</v>
      </c>
      <c r="E85" s="61">
        <v>1.8933426221032716E-2</v>
      </c>
      <c r="F85" s="61">
        <v>2.5232273838630808</v>
      </c>
      <c r="G85" s="61">
        <v>9.0809353575512258E-2</v>
      </c>
      <c r="H85" s="61">
        <v>0.21296296296296297</v>
      </c>
      <c r="I85" s="18"/>
      <c r="J85" s="18"/>
      <c r="K85" s="19">
        <v>4.1088270858524787</v>
      </c>
      <c r="L85" s="20">
        <v>99.014722009903295</v>
      </c>
      <c r="M85" s="18" t="s">
        <v>1604</v>
      </c>
      <c r="N85" s="18"/>
      <c r="O85" s="25" t="s">
        <v>194</v>
      </c>
      <c r="P85" s="26"/>
      <c r="Q85" s="26"/>
      <c r="R85" s="25"/>
      <c r="S85" s="74" t="s">
        <v>3396</v>
      </c>
      <c r="T85" s="21">
        <v>290.729686617261</v>
      </c>
      <c r="U85" s="22">
        <v>7060.81689453125</v>
      </c>
      <c r="V85" s="22">
        <v>5692.34814453125</v>
      </c>
      <c r="W85" s="23"/>
      <c r="X85" s="24"/>
      <c r="Y85" s="24"/>
      <c r="Z85" s="15">
        <v>85</v>
      </c>
      <c r="AA85" s="15"/>
      <c r="AB85" s="16"/>
      <c r="AC85">
        <v>880</v>
      </c>
      <c r="AD85">
        <v>878</v>
      </c>
      <c r="AE85">
        <v>11331</v>
      </c>
      <c r="AF85">
        <v>19</v>
      </c>
      <c r="AG85" t="s">
        <v>706</v>
      </c>
      <c r="AH85" t="s">
        <v>1012</v>
      </c>
      <c r="AI85">
        <v>-28800</v>
      </c>
      <c r="AJ85" t="s">
        <v>1149</v>
      </c>
      <c r="AK85" t="s">
        <v>1960</v>
      </c>
      <c r="AL85" t="s">
        <v>2056</v>
      </c>
      <c r="AM85" s="3" t="str">
        <f>Vertices[[#This Row],[Vertex]]&amp;CHAR(10)&amp;Vertices[[#This Row],[Followers]]&amp;CHAR(10)&amp;Vertices[[#This Row],[Description]]&amp;CHAR(10)&amp;Vertices[[#This Row],[Tweet]]</f>
        <v>bsletten
878
Liberal Arts-Educated Foodie SemWeb REST Architectural Music Geek Software Consultant
Really bummed I am not at WS-REST and WWW2010. Sounds like great discussions going on.</v>
      </c>
      <c r="AN85" t="s">
        <v>2506</v>
      </c>
      <c r="AO85" t="s">
        <v>2934</v>
      </c>
    </row>
    <row r="86" spans="1:41" ht="34.049999999999997" customHeight="1">
      <c r="A86" s="17" t="s">
        <v>176</v>
      </c>
      <c r="C86" s="60">
        <v>0</v>
      </c>
      <c r="D86" s="60">
        <v>10</v>
      </c>
      <c r="E86" s="61">
        <v>1.8922175348295992E-2</v>
      </c>
      <c r="F86" s="61">
        <v>2.7212713936430317</v>
      </c>
      <c r="G86" s="61">
        <v>1.074008377266986E-2</v>
      </c>
      <c r="H86" s="61">
        <v>0.15555555555555556</v>
      </c>
      <c r="I86" s="18"/>
      <c r="J86" s="18"/>
      <c r="K86" s="19">
        <v>4.5997581620314385</v>
      </c>
      <c r="L86" s="20">
        <v>98.785351101658307</v>
      </c>
      <c r="M86" s="18" t="s">
        <v>1563</v>
      </c>
      <c r="N86" s="18"/>
      <c r="O86" s="25" t="s">
        <v>176</v>
      </c>
      <c r="P86" s="26"/>
      <c r="Q86" s="26"/>
      <c r="R86" s="25"/>
      <c r="S86" s="74" t="s">
        <v>3397</v>
      </c>
      <c r="T86" s="21">
        <v>358.17822604765547</v>
      </c>
      <c r="U86" s="22">
        <v>2306.13037109375</v>
      </c>
      <c r="V86" s="22">
        <v>4896.861328125</v>
      </c>
      <c r="W86" s="23"/>
      <c r="X86" s="24"/>
      <c r="Y86" s="24"/>
      <c r="Z86" s="15">
        <v>86</v>
      </c>
      <c r="AA86" s="15"/>
      <c r="AB86" s="16"/>
      <c r="AC86">
        <v>473</v>
      </c>
      <c r="AD86">
        <v>1081</v>
      </c>
      <c r="AE86">
        <v>2906</v>
      </c>
      <c r="AF86">
        <v>46</v>
      </c>
      <c r="AG86" t="s">
        <v>673</v>
      </c>
      <c r="AH86" t="s">
        <v>1008</v>
      </c>
      <c r="AI86">
        <v>-18000</v>
      </c>
      <c r="AJ86" t="s">
        <v>1108</v>
      </c>
      <c r="AK86" t="s">
        <v>1960</v>
      </c>
      <c r="AL86" t="s">
        <v>2015</v>
      </c>
      <c r="AM86" s="3" t="str">
        <f>Vertices[[#This Row],[Vertex]]&amp;CHAR(10)&amp;Vertices[[#This Row],[Followers]]&amp;CHAR(10)&amp;Vertices[[#This Row],[Description]]&amp;CHAR(10)&amp;Vertices[[#This Row],[Tweet]]</f>
        <v>hastac
1081
We are a network of networks, a virtual organization committed to rethinking the future of learning. Join us!
Looking forward to #FutureWeb at #WWW2010 in Raleigh. Loading up my calendar: http://www2010.org/www/schedule/ Who else is going? /RS</v>
      </c>
      <c r="AN86" t="s">
        <v>2468</v>
      </c>
      <c r="AO86" t="s">
        <v>2893</v>
      </c>
    </row>
    <row r="87" spans="1:41" ht="34.049999999999997" customHeight="1">
      <c r="A87" s="17" t="s">
        <v>381</v>
      </c>
      <c r="C87" s="60">
        <v>8</v>
      </c>
      <c r="D87" s="60">
        <v>13</v>
      </c>
      <c r="E87" s="61">
        <v>1.8853501717955783E-2</v>
      </c>
      <c r="F87" s="61">
        <v>2.682151589242054</v>
      </c>
      <c r="G87" s="61">
        <v>4.4601342247391901E-2</v>
      </c>
      <c r="H87" s="61">
        <v>0.19047619047619047</v>
      </c>
      <c r="I87" s="18"/>
      <c r="J87" s="18"/>
      <c r="K87" s="19">
        <v>2.3796856106408706</v>
      </c>
      <c r="L87" s="20">
        <v>99.822604765544511</v>
      </c>
      <c r="M87" s="18" t="s">
        <v>1677</v>
      </c>
      <c r="N87" s="18"/>
      <c r="O87" s="25" t="s">
        <v>381</v>
      </c>
      <c r="P87" s="26"/>
      <c r="Q87" s="26"/>
      <c r="R87" s="25"/>
      <c r="S87" s="74" t="s">
        <v>3398</v>
      </c>
      <c r="T87" s="21">
        <v>53.164633943704096</v>
      </c>
      <c r="U87" s="22">
        <v>6880.53515625</v>
      </c>
      <c r="V87" s="22">
        <v>6834.6572265625</v>
      </c>
      <c r="W87" s="23"/>
      <c r="X87" s="24"/>
      <c r="Y87" s="24"/>
      <c r="Z87" s="15">
        <v>87</v>
      </c>
      <c r="AA87" s="15"/>
      <c r="AB87" s="16"/>
      <c r="AC87">
        <v>84</v>
      </c>
      <c r="AD87">
        <v>163</v>
      </c>
      <c r="AE87">
        <v>494</v>
      </c>
      <c r="AF87">
        <v>0</v>
      </c>
      <c r="AG87" t="s">
        <v>773</v>
      </c>
      <c r="AH87" t="s">
        <v>1026</v>
      </c>
      <c r="AI87">
        <v>3600</v>
      </c>
      <c r="AJ87" t="s">
        <v>1222</v>
      </c>
      <c r="AK87" t="s">
        <v>1960</v>
      </c>
      <c r="AL87" t="s">
        <v>2129</v>
      </c>
      <c r="AM87" s="3" t="str">
        <f>Vertices[[#This Row],[Vertex]]&amp;CHAR(10)&amp;Vertices[[#This Row],[Followers]]&amp;CHAR(10)&amp;Vertices[[#This Row],[Description]]&amp;CHAR(10)&amp;Vertices[[#This Row],[Tweet]]</f>
        <v>lysander07
163
Senior Researcher in Semantic Web, Multimedia Retrieval, Multimedia Semantics, and Serendipity... 
Vint Cerf's keynote at #www2010: total internet penetration worldwide 26.6%, now advertising for #IPv6</v>
      </c>
      <c r="AN87" t="s">
        <v>2577</v>
      </c>
      <c r="AO87" t="s">
        <v>3007</v>
      </c>
    </row>
    <row r="88" spans="1:41" ht="34.049999999999997" customHeight="1">
      <c r="A88" s="17" t="s">
        <v>412</v>
      </c>
      <c r="C88" s="60">
        <v>2</v>
      </c>
      <c r="D88" s="60">
        <v>9</v>
      </c>
      <c r="E88" s="61">
        <v>1.8699392174865059E-2</v>
      </c>
      <c r="F88" s="61">
        <v>2.6674816625916868</v>
      </c>
      <c r="G88" s="61">
        <v>1.1317043255920816E-2</v>
      </c>
      <c r="H88" s="61">
        <v>9.7222222222222224E-2</v>
      </c>
      <c r="I88" s="18"/>
      <c r="J88" s="18"/>
      <c r="K88" s="19">
        <v>2.7762998790810158</v>
      </c>
      <c r="L88" s="20">
        <v>99.637300189425403</v>
      </c>
      <c r="M88" s="18" t="s">
        <v>1865</v>
      </c>
      <c r="N88" s="18"/>
      <c r="O88" s="25" t="s">
        <v>412</v>
      </c>
      <c r="P88" s="26"/>
      <c r="Q88" s="26"/>
      <c r="R88" s="25"/>
      <c r="S88" s="74" t="s">
        <v>3399</v>
      </c>
      <c r="T88" s="21">
        <v>107.65507959190455</v>
      </c>
      <c r="U88" s="22">
        <v>2653.81103515625</v>
      </c>
      <c r="V88" s="22">
        <v>4878.30517578125</v>
      </c>
      <c r="W88" s="23"/>
      <c r="X88" s="24"/>
      <c r="Y88" s="24"/>
      <c r="Z88" s="15">
        <v>88</v>
      </c>
      <c r="AA88" s="15"/>
      <c r="AB88" s="16"/>
      <c r="AC88">
        <v>371</v>
      </c>
      <c r="AD88">
        <v>327</v>
      </c>
      <c r="AE88">
        <v>1867</v>
      </c>
      <c r="AF88">
        <v>257</v>
      </c>
      <c r="AG88" t="s">
        <v>927</v>
      </c>
      <c r="AH88" t="s">
        <v>1008</v>
      </c>
      <c r="AI88">
        <v>-18000</v>
      </c>
      <c r="AJ88" t="s">
        <v>1410</v>
      </c>
      <c r="AK88" t="s">
        <v>1960</v>
      </c>
      <c r="AL88" t="s">
        <v>2317</v>
      </c>
      <c r="AM88" s="3" t="str">
        <f>Vertices[[#This Row],[Vertex]]&amp;CHAR(10)&amp;Vertices[[#This Row],[Followers]]&amp;CHAR(10)&amp;Vertices[[#This Row],[Description]]&amp;CHAR(10)&amp;Vertices[[#This Row],[Tweet]]</f>
        <v>mantruc
327
I find patterns where other's can't... PhD Student in Info Science at UNC, focused on OSNs
RT @richardreid14: Vint Cerf stating weak operating systems and naive web browsers are the main security weaknesses on the web. #www2010</v>
      </c>
      <c r="AN88" t="s">
        <v>2744</v>
      </c>
      <c r="AO88" t="s">
        <v>3194</v>
      </c>
    </row>
    <row r="89" spans="1:41" ht="34.049999999999997" customHeight="1">
      <c r="A89" s="17" t="s">
        <v>376</v>
      </c>
      <c r="C89" s="60">
        <v>7</v>
      </c>
      <c r="D89" s="60">
        <v>6</v>
      </c>
      <c r="E89" s="61">
        <v>1.8683024805695392E-2</v>
      </c>
      <c r="F89" s="61">
        <v>2.5941320293398533</v>
      </c>
      <c r="G89" s="61">
        <v>1.3754309773894654E-2</v>
      </c>
      <c r="H89" s="61">
        <v>0.22222222222222221</v>
      </c>
      <c r="I89" s="18"/>
      <c r="J89" s="18"/>
      <c r="K89" s="19">
        <v>2.5900846432889963</v>
      </c>
      <c r="L89" s="20">
        <v>99.724302947725235</v>
      </c>
      <c r="M89" s="18" t="s">
        <v>1675</v>
      </c>
      <c r="N89" s="18"/>
      <c r="O89" s="25" t="s">
        <v>376</v>
      </c>
      <c r="P89" s="26"/>
      <c r="Q89" s="26"/>
      <c r="R89" s="25"/>
      <c r="S89" s="74" t="s">
        <v>3400</v>
      </c>
      <c r="T89" s="21">
        <v>82.071150842444581</v>
      </c>
      <c r="U89" s="22">
        <v>3382.90380859375</v>
      </c>
      <c r="V89" s="22">
        <v>4508.85546875</v>
      </c>
      <c r="W89" s="23"/>
      <c r="X89" s="24"/>
      <c r="Y89" s="24"/>
      <c r="Z89" s="15">
        <v>89</v>
      </c>
      <c r="AA89" s="15"/>
      <c r="AB89" s="16"/>
      <c r="AC89">
        <v>163</v>
      </c>
      <c r="AD89">
        <v>250</v>
      </c>
      <c r="AE89">
        <v>2988</v>
      </c>
      <c r="AF89">
        <v>0</v>
      </c>
      <c r="AG89" t="s">
        <v>771</v>
      </c>
      <c r="AH89" t="s">
        <v>1011</v>
      </c>
      <c r="AI89">
        <v>3600</v>
      </c>
      <c r="AJ89" t="s">
        <v>1220</v>
      </c>
      <c r="AK89" t="s">
        <v>1960</v>
      </c>
      <c r="AL89" t="s">
        <v>2127</v>
      </c>
      <c r="AM89" s="3" t="str">
        <f>Vertices[[#This Row],[Vertex]]&amp;CHAR(10)&amp;Vertices[[#This Row],[Followers]]&amp;CHAR(10)&amp;Vertices[[#This Row],[Description]]&amp;CHAR(10)&amp;Vertices[[#This Row],[Tweet]]</f>
        <v>arkaitz
250
in a few tags: social-tagging, phd, researcher, social-media, music, indie-rock, alternative-rock, sports, soccer, real-sociedad
Live streaming keynote of Vint Cerf Chief @ http://socialwayne.com/live/ #www2010 #fw2010 /via @waynesutton</v>
      </c>
      <c r="AN89" t="s">
        <v>2575</v>
      </c>
      <c r="AO89" t="s">
        <v>3005</v>
      </c>
    </row>
    <row r="90" spans="1:41" ht="34.049999999999997" customHeight="1">
      <c r="A90" s="17" t="s">
        <v>401</v>
      </c>
      <c r="C90" s="60">
        <v>2</v>
      </c>
      <c r="D90" s="60">
        <v>4</v>
      </c>
      <c r="E90" s="61">
        <v>1.8675534594864231E-2</v>
      </c>
      <c r="F90" s="61">
        <v>3.2029339853300733</v>
      </c>
      <c r="G90" s="61">
        <v>2.4922464944750794E-3</v>
      </c>
      <c r="H90" s="61">
        <v>0.1</v>
      </c>
      <c r="I90" s="18"/>
      <c r="J90" s="18"/>
      <c r="K90" s="19">
        <v>7.1922611850060463</v>
      </c>
      <c r="L90" s="20">
        <v>97.574091921172439</v>
      </c>
      <c r="M90" s="18" t="s">
        <v>1820</v>
      </c>
      <c r="N90" s="18"/>
      <c r="O90" s="25" t="s">
        <v>401</v>
      </c>
      <c r="P90" s="26"/>
      <c r="Q90" s="26"/>
      <c r="R90" s="25"/>
      <c r="S90" s="74" t="s">
        <v>3401</v>
      </c>
      <c r="T90" s="21">
        <v>714.3596756505267</v>
      </c>
      <c r="U90" s="22">
        <v>1444.968505859375</v>
      </c>
      <c r="V90" s="22">
        <v>4644.1328125</v>
      </c>
      <c r="W90" s="23"/>
      <c r="X90" s="24"/>
      <c r="Y90" s="24"/>
      <c r="Z90" s="15">
        <v>90</v>
      </c>
      <c r="AA90" s="15"/>
      <c r="AB90" s="16"/>
      <c r="AC90">
        <v>763</v>
      </c>
      <c r="AD90">
        <v>2153</v>
      </c>
      <c r="AE90">
        <v>4335</v>
      </c>
      <c r="AF90">
        <v>586</v>
      </c>
      <c r="AG90" t="s">
        <v>892</v>
      </c>
      <c r="AH90" t="s">
        <v>1006</v>
      </c>
      <c r="AI90">
        <v>0</v>
      </c>
      <c r="AJ90" t="s">
        <v>1365</v>
      </c>
      <c r="AK90" t="s">
        <v>1960</v>
      </c>
      <c r="AL90" t="s">
        <v>2272</v>
      </c>
      <c r="AM90" s="3" t="str">
        <f>Vertices[[#This Row],[Vertex]]&amp;CHAR(10)&amp;Vertices[[#This Row],[Followers]]&amp;CHAR(10)&amp;Vertices[[#This Row],[Description]]&amp;CHAR(10)&amp;Vertices[[#This Row],[Tweet]]</f>
        <v>RadioKate
2153
Freelance radio geek/producer/journalist/social media-type. I like doing cool stuff like visiting Nasa, and taking pictures.  All views mine, not employers'.
So then, who else is in town for #www2010? Can I persuade any of you to vote for @bbc_sos in the Webbys? Go on.. http://bit.ly/aTfzAZ :)</v>
      </c>
      <c r="AN90" t="s">
        <v>2704</v>
      </c>
      <c r="AO90" t="s">
        <v>3150</v>
      </c>
    </row>
    <row r="91" spans="1:41" ht="34.049999999999997" customHeight="1">
      <c r="A91" s="17" t="s">
        <v>290</v>
      </c>
      <c r="C91" s="60">
        <v>18</v>
      </c>
      <c r="D91" s="60">
        <v>6</v>
      </c>
      <c r="E91" s="61">
        <v>1.8641312174111132E-2</v>
      </c>
      <c r="F91" s="61">
        <v>2.5036674816625917</v>
      </c>
      <c r="G91" s="61">
        <v>2.9322707452718453E-2</v>
      </c>
      <c r="H91" s="61">
        <v>0.17105263157894737</v>
      </c>
      <c r="I91" s="18"/>
      <c r="J91" s="18"/>
      <c r="K91" s="19">
        <v>2.742442563482467</v>
      </c>
      <c r="L91" s="20">
        <v>99.653118872752657</v>
      </c>
      <c r="M91" s="18" t="s">
        <v>1548</v>
      </c>
      <c r="N91" s="18"/>
      <c r="O91" s="25" t="s">
        <v>290</v>
      </c>
      <c r="P91" s="26"/>
      <c r="Q91" s="26"/>
      <c r="R91" s="25"/>
      <c r="S91" s="74" t="s">
        <v>3402</v>
      </c>
      <c r="T91" s="21">
        <v>103.00345618291183</v>
      </c>
      <c r="U91" s="22">
        <v>3525.567138671875</v>
      </c>
      <c r="V91" s="22">
        <v>5797.0693359375</v>
      </c>
      <c r="W91" s="23"/>
      <c r="X91" s="24"/>
      <c r="Y91" s="24"/>
      <c r="Z91" s="15">
        <v>91</v>
      </c>
      <c r="AA91" s="15"/>
      <c r="AB91" s="16"/>
      <c r="AC91">
        <v>169</v>
      </c>
      <c r="AD91">
        <v>313</v>
      </c>
      <c r="AE91">
        <v>2351</v>
      </c>
      <c r="AF91">
        <v>1</v>
      </c>
      <c r="AG91" t="s">
        <v>658</v>
      </c>
      <c r="AH91" t="s">
        <v>1012</v>
      </c>
      <c r="AI91">
        <v>-28800</v>
      </c>
      <c r="AJ91" t="s">
        <v>1093</v>
      </c>
      <c r="AK91" t="s">
        <v>1960</v>
      </c>
      <c r="AL91" t="s">
        <v>2000</v>
      </c>
      <c r="AM91" s="3" t="str">
        <f>Vertices[[#This Row],[Vertex]]&amp;CHAR(10)&amp;Vertices[[#This Row],[Followers]]&amp;CHAR(10)&amp;Vertices[[#This Row],[Description]]&amp;CHAR(10)&amp;Vertices[[#This Row],[Tweet]]</f>
        <v>HCIR_GeneG
313
work: Collab. search, hypertext, exploratory search, pen-based computing, Other: wine, performance driving, fiction
#www2010 proceedings are available in the ACM Digital library http://bit.ly/dveC5H</v>
      </c>
      <c r="AN91" t="s">
        <v>2453</v>
      </c>
      <c r="AO91" t="s">
        <v>2878</v>
      </c>
    </row>
    <row r="92" spans="1:41" ht="34.049999999999997" customHeight="1">
      <c r="A92" s="17" t="s">
        <v>433</v>
      </c>
      <c r="C92" s="60">
        <v>5</v>
      </c>
      <c r="D92" s="60">
        <v>2</v>
      </c>
      <c r="E92" s="61">
        <v>1.7873991934052168E-2</v>
      </c>
      <c r="F92" s="61">
        <v>3.1515892420537899</v>
      </c>
      <c r="G92" s="61">
        <v>5.9915639001938839E-3</v>
      </c>
      <c r="H92" s="61">
        <v>0.2</v>
      </c>
      <c r="I92" s="18"/>
      <c r="J92" s="18"/>
      <c r="K92" s="19">
        <v>2.2732769044740024</v>
      </c>
      <c r="L92" s="20">
        <v>99.872320627430128</v>
      </c>
      <c r="M92" s="18" t="s">
        <v>1571</v>
      </c>
      <c r="N92" s="18"/>
      <c r="O92" s="25" t="s">
        <v>433</v>
      </c>
      <c r="P92" s="26"/>
      <c r="Q92" s="26"/>
      <c r="R92" s="25"/>
      <c r="S92" s="74" t="s">
        <v>3403</v>
      </c>
      <c r="T92" s="21">
        <v>38.545246086869831</v>
      </c>
      <c r="U92" s="22">
        <v>2653.114990234375</v>
      </c>
      <c r="V92" s="22">
        <v>8000.27197265625</v>
      </c>
      <c r="W92" s="23"/>
      <c r="X92" s="24"/>
      <c r="Y92" s="24"/>
      <c r="Z92" s="15">
        <v>92</v>
      </c>
      <c r="AA92" s="15"/>
      <c r="AB92" s="16"/>
      <c r="AC92">
        <v>65</v>
      </c>
      <c r="AD92">
        <v>119</v>
      </c>
      <c r="AE92">
        <v>354</v>
      </c>
      <c r="AF92">
        <v>0</v>
      </c>
      <c r="AG92" t="s">
        <v>680</v>
      </c>
      <c r="AH92" t="s">
        <v>1008</v>
      </c>
      <c r="AI92">
        <v>-18000</v>
      </c>
      <c r="AJ92" t="s">
        <v>1116</v>
      </c>
      <c r="AK92" t="s">
        <v>1960</v>
      </c>
      <c r="AL92" t="s">
        <v>2023</v>
      </c>
      <c r="AM92" s="3" t="str">
        <f>Vertices[[#This Row],[Vertex]]&amp;CHAR(10)&amp;Vertices[[#This Row],[Followers]]&amp;CHAR(10)&amp;Vertices[[#This Row],[Description]]&amp;CHAR(10)&amp;Vertices[[#This Row],[Tweet]]</f>
        <v>hilaryspencer
119
Curious and curiouser...
Q from #www2010 #websci10: Are Twitter stopwords different than other stopwords?</v>
      </c>
      <c r="AN92" t="s">
        <v>2476</v>
      </c>
      <c r="AO92" t="s">
        <v>2901</v>
      </c>
    </row>
    <row r="93" spans="1:41" ht="34.049999999999997" customHeight="1">
      <c r="A93" s="17" t="s">
        <v>349</v>
      </c>
      <c r="C93" s="60">
        <v>9</v>
      </c>
      <c r="D93" s="60">
        <v>16</v>
      </c>
      <c r="E93" s="61">
        <v>1.7736758324340726E-2</v>
      </c>
      <c r="F93" s="61">
        <v>2.4669926650366749</v>
      </c>
      <c r="G93" s="61">
        <v>7.2226665432400028E-2</v>
      </c>
      <c r="H93" s="61">
        <v>0.21842105263157896</v>
      </c>
      <c r="I93" s="18"/>
      <c r="J93" s="18"/>
      <c r="K93" s="19">
        <v>2.4135429262394195</v>
      </c>
      <c r="L93" s="20">
        <v>99.806786082217272</v>
      </c>
      <c r="M93" s="18" t="s">
        <v>1627</v>
      </c>
      <c r="N93" s="18"/>
      <c r="O93" s="25" t="s">
        <v>349</v>
      </c>
      <c r="P93" s="26"/>
      <c r="Q93" s="26"/>
      <c r="R93" s="25"/>
      <c r="S93" s="74" t="s">
        <v>3404</v>
      </c>
      <c r="T93" s="21">
        <v>57.816257352696823</v>
      </c>
      <c r="U93" s="22">
        <v>6764.0966796875</v>
      </c>
      <c r="V93" s="22">
        <v>4782.3212890625</v>
      </c>
      <c r="W93" s="23"/>
      <c r="X93" s="24"/>
      <c r="Y93" s="24"/>
      <c r="Z93" s="15">
        <v>93</v>
      </c>
      <c r="AA93" s="15"/>
      <c r="AB93" s="16"/>
      <c r="AC93">
        <v>253</v>
      </c>
      <c r="AD93">
        <v>177</v>
      </c>
      <c r="AE93">
        <v>426</v>
      </c>
      <c r="AF93">
        <v>8</v>
      </c>
      <c r="AG93" t="s">
        <v>729</v>
      </c>
      <c r="AH93" t="s">
        <v>1017</v>
      </c>
      <c r="AI93">
        <v>0</v>
      </c>
      <c r="AJ93" t="s">
        <v>1172</v>
      </c>
      <c r="AK93" t="s">
        <v>1960</v>
      </c>
      <c r="AL93" t="s">
        <v>2079</v>
      </c>
      <c r="AM93" s="3" t="str">
        <f>Vertices[[#This Row],[Vertex]]&amp;CHAR(10)&amp;Vertices[[#This Row],[Followers]]&amp;CHAR(10)&amp;Vertices[[#This Row],[Description]]&amp;CHAR(10)&amp;Vertices[[#This Row],[Tweet]]</f>
        <v>sflinter
177
Work with Science Foundation Ireland, funding software research. General techno-geek.
@karenchurch got here safely. In the main hall waiting for Vint Cerf  #www2010</v>
      </c>
      <c r="AN93" t="s">
        <v>2529</v>
      </c>
      <c r="AO93" t="s">
        <v>2957</v>
      </c>
    </row>
    <row r="94" spans="1:41" ht="34.049999999999997" customHeight="1">
      <c r="A94" s="17" t="s">
        <v>451</v>
      </c>
      <c r="C94" s="60">
        <v>8</v>
      </c>
      <c r="D94" s="60">
        <v>11</v>
      </c>
      <c r="E94" s="61">
        <v>1.772388718785823E-2</v>
      </c>
      <c r="F94" s="61">
        <v>2.7555012224938875</v>
      </c>
      <c r="G94" s="61">
        <v>1.0450609173422939E-2</v>
      </c>
      <c r="H94" s="61">
        <v>9.0476190476190474E-2</v>
      </c>
      <c r="I94" s="18"/>
      <c r="J94" s="18"/>
      <c r="K94" s="19">
        <v>3.7678355501813785</v>
      </c>
      <c r="L94" s="20">
        <v>99.174038749127646</v>
      </c>
      <c r="M94" s="18" t="s">
        <v>1646</v>
      </c>
      <c r="N94" s="18"/>
      <c r="O94" s="25" t="s">
        <v>451</v>
      </c>
      <c r="P94" s="26"/>
      <c r="Q94" s="26"/>
      <c r="R94" s="25"/>
      <c r="S94" s="74" t="s">
        <v>3405</v>
      </c>
      <c r="T94" s="21">
        <v>243.88119371240569</v>
      </c>
      <c r="U94" s="22">
        <v>3153.108642578125</v>
      </c>
      <c r="V94" s="22">
        <v>3107.820556640625</v>
      </c>
      <c r="W94" s="23"/>
      <c r="X94" s="24"/>
      <c r="Y94" s="24"/>
      <c r="Z94" s="15">
        <v>94</v>
      </c>
      <c r="AA94" s="15"/>
      <c r="AB94" s="16"/>
      <c r="AC94">
        <v>229</v>
      </c>
      <c r="AD94">
        <v>737</v>
      </c>
      <c r="AE94">
        <v>3952</v>
      </c>
      <c r="AF94">
        <v>145</v>
      </c>
      <c r="AG94" t="s">
        <v>746</v>
      </c>
      <c r="AH94" t="s">
        <v>1008</v>
      </c>
      <c r="AI94">
        <v>-18000</v>
      </c>
      <c r="AJ94" t="s">
        <v>1191</v>
      </c>
      <c r="AK94" t="s">
        <v>1960</v>
      </c>
      <c r="AL94" t="s">
        <v>2098</v>
      </c>
      <c r="AM94" s="3" t="str">
        <f>Vertices[[#This Row],[Vertex]]&amp;CHAR(10)&amp;Vertices[[#This Row],[Followers]]&amp;CHAR(10)&amp;Vertices[[#This Row],[Description]]&amp;CHAR(10)&amp;Vertices[[#This Row],[Tweet]]</f>
        <v>snoopdave
737
Social software developer, Apache Roller founder, Java-geek and Zen Frisbee fan
really wishing I was attending WWW2010 instead of the 6-hour block'o meetings on the slate today</v>
      </c>
      <c r="AN94" t="s">
        <v>2547</v>
      </c>
      <c r="AO94" t="s">
        <v>2976</v>
      </c>
    </row>
    <row r="95" spans="1:41" ht="34.049999999999997" customHeight="1">
      <c r="A95" s="17" t="s">
        <v>250</v>
      </c>
      <c r="C95" s="60">
        <v>0</v>
      </c>
      <c r="D95" s="60">
        <v>2</v>
      </c>
      <c r="E95" s="61">
        <v>1.7680073742741876E-2</v>
      </c>
      <c r="F95" s="61">
        <v>3.611246943765281</v>
      </c>
      <c r="G95" s="61">
        <v>3.8055614442358035E-4</v>
      </c>
      <c r="H95" s="61">
        <v>0</v>
      </c>
      <c r="I95" s="18"/>
      <c r="J95" s="18"/>
      <c r="K95" s="19">
        <v>2.1257557436517533</v>
      </c>
      <c r="L95" s="20">
        <v>99.941244890498822</v>
      </c>
      <c r="M95" s="18" t="s">
        <v>1697</v>
      </c>
      <c r="N95" s="18"/>
      <c r="O95" s="25" t="s">
        <v>250</v>
      </c>
      <c r="P95" s="26"/>
      <c r="Q95" s="26"/>
      <c r="R95" s="25"/>
      <c r="S95" s="74" t="s">
        <v>3406</v>
      </c>
      <c r="T95" s="21">
        <v>18.277458376258682</v>
      </c>
      <c r="U95" s="22">
        <v>2295.044189453125</v>
      </c>
      <c r="V95" s="22">
        <v>1471.07470703125</v>
      </c>
      <c r="W95" s="23"/>
      <c r="X95" s="24"/>
      <c r="Y95" s="24"/>
      <c r="Z95" s="15">
        <v>95</v>
      </c>
      <c r="AA95" s="15"/>
      <c r="AB95" s="16"/>
      <c r="AC95">
        <v>108</v>
      </c>
      <c r="AD95">
        <v>58</v>
      </c>
      <c r="AE95">
        <v>205</v>
      </c>
      <c r="AF95">
        <v>27</v>
      </c>
      <c r="AG95" t="s">
        <v>792</v>
      </c>
      <c r="AH95" t="s">
        <v>1018</v>
      </c>
      <c r="AI95">
        <v>7200</v>
      </c>
      <c r="AJ95" t="s">
        <v>1242</v>
      </c>
      <c r="AK95" t="s">
        <v>1960</v>
      </c>
      <c r="AL95" t="s">
        <v>2149</v>
      </c>
      <c r="AM95" s="3" t="str">
        <f>Vertices[[#This Row],[Vertex]]&amp;CHAR(10)&amp;Vertices[[#This Row],[Followers]]&amp;CHAR(10)&amp;Vertices[[#This Row],[Description]]&amp;CHAR(10)&amp;Vertices[[#This Row],[Tweet]]</f>
        <v>seekndare
58
I'm a Kalasha activist. Interests include economics, politics, human rights, world affairs, public policy, cinema, traveling.
RT @YKoutsomitis: RT @OlgaG Mobile phones close literacy gap in #Pakistan http://bit.ly/cf78ys (Adding on Melissa Gilbert presentation at #websci10 #www2010)</v>
      </c>
      <c r="AN95" t="s">
        <v>2594</v>
      </c>
      <c r="AO95" t="s">
        <v>3027</v>
      </c>
    </row>
    <row r="96" spans="1:41" ht="34.049999999999997" customHeight="1">
      <c r="A96" s="17" t="s">
        <v>337</v>
      </c>
      <c r="C96" s="60">
        <v>1</v>
      </c>
      <c r="D96" s="60">
        <v>2</v>
      </c>
      <c r="E96" s="61">
        <v>1.7680073742741876E-2</v>
      </c>
      <c r="F96" s="61">
        <v>3.3398533007334965</v>
      </c>
      <c r="G96" s="61">
        <v>2.7307347293064059E-3</v>
      </c>
      <c r="H96" s="61">
        <v>0</v>
      </c>
      <c r="I96" s="18"/>
      <c r="J96" s="18"/>
      <c r="K96" s="19">
        <v>2.2732769044740024</v>
      </c>
      <c r="L96" s="20">
        <v>99.872320627430128</v>
      </c>
      <c r="M96" s="18" t="s">
        <v>1813</v>
      </c>
      <c r="N96" s="18"/>
      <c r="O96" s="25" t="s">
        <v>337</v>
      </c>
      <c r="P96" s="26"/>
      <c r="Q96" s="26"/>
      <c r="R96" s="25"/>
      <c r="S96" s="74" t="s">
        <v>3407</v>
      </c>
      <c r="T96" s="21">
        <v>38.545246086869831</v>
      </c>
      <c r="U96" s="22">
        <v>8734.0595703125</v>
      </c>
      <c r="V96" s="22">
        <v>3697.8232421875</v>
      </c>
      <c r="W96" s="23"/>
      <c r="X96" s="24"/>
      <c r="Y96" s="24"/>
      <c r="Z96" s="15">
        <v>96</v>
      </c>
      <c r="AA96" s="15"/>
      <c r="AB96" s="16"/>
      <c r="AC96">
        <v>136</v>
      </c>
      <c r="AD96">
        <v>119</v>
      </c>
      <c r="AE96">
        <v>428</v>
      </c>
      <c r="AF96">
        <v>0</v>
      </c>
      <c r="AG96" t="s">
        <v>886</v>
      </c>
      <c r="AH96" t="s">
        <v>1014</v>
      </c>
      <c r="AI96">
        <v>-36000</v>
      </c>
      <c r="AJ96" t="s">
        <v>1358</v>
      </c>
      <c r="AK96" t="s">
        <v>1960</v>
      </c>
      <c r="AL96" t="s">
        <v>2265</v>
      </c>
      <c r="AM96" s="3" t="str">
        <f>Vertices[[#This Row],[Vertex]]&amp;CHAR(10)&amp;Vertices[[#This Row],[Followers]]&amp;CHAR(10)&amp;Vertices[[#This Row],[Description]]&amp;CHAR(10)&amp;Vertices[[#This Row],[Tweet]]</f>
        <v>parhamb
119
User Experience , UI Engineer , Web Standards , Blogger
Open Government at WWW2010 http://goo.gl/fb/HJyvi</v>
      </c>
      <c r="AN96" t="s">
        <v>2697</v>
      </c>
      <c r="AO96" t="s">
        <v>3143</v>
      </c>
    </row>
    <row r="97" spans="1:41" ht="34.049999999999997" customHeight="1">
      <c r="A97" s="17" t="s">
        <v>390</v>
      </c>
      <c r="C97" s="60">
        <v>8</v>
      </c>
      <c r="D97" s="60">
        <v>7</v>
      </c>
      <c r="E97" s="61">
        <v>1.7627546124274762E-2</v>
      </c>
      <c r="F97" s="61">
        <v>2.6894865525672373</v>
      </c>
      <c r="G97" s="61">
        <v>9.6330625827553817E-3</v>
      </c>
      <c r="H97" s="61">
        <v>0.28205128205128205</v>
      </c>
      <c r="I97" s="18"/>
      <c r="J97" s="18"/>
      <c r="K97" s="19">
        <v>8.4957678355501809</v>
      </c>
      <c r="L97" s="20">
        <v>96.965072613073673</v>
      </c>
      <c r="M97" s="18" t="s">
        <v>1849</v>
      </c>
      <c r="N97" s="18"/>
      <c r="O97" s="25" t="s">
        <v>390</v>
      </c>
      <c r="P97" s="26"/>
      <c r="Q97" s="26"/>
      <c r="R97" s="25"/>
      <c r="S97" s="74" t="s">
        <v>3408</v>
      </c>
      <c r="T97" s="21">
        <v>893.44717689674656</v>
      </c>
      <c r="U97" s="22">
        <v>2570.4951171875</v>
      </c>
      <c r="V97" s="22">
        <v>3945.998291015625</v>
      </c>
      <c r="W97" s="23"/>
      <c r="X97" s="24"/>
      <c r="Y97" s="24"/>
      <c r="Z97" s="15">
        <v>97</v>
      </c>
      <c r="AA97" s="15"/>
      <c r="AB97" s="16"/>
      <c r="AC97">
        <v>986</v>
      </c>
      <c r="AD97">
        <v>2692</v>
      </c>
      <c r="AE97">
        <v>2890</v>
      </c>
      <c r="AF97">
        <v>128</v>
      </c>
      <c r="AG97" t="s">
        <v>915</v>
      </c>
      <c r="AH97" t="s">
        <v>1008</v>
      </c>
      <c r="AI97">
        <v>-18000</v>
      </c>
      <c r="AJ97" t="s">
        <v>1394</v>
      </c>
      <c r="AK97" t="s">
        <v>1960</v>
      </c>
      <c r="AL97" t="s">
        <v>2301</v>
      </c>
      <c r="AM97" s="3" t="str">
        <f>Vertices[[#This Row],[Vertex]]&amp;CHAR(10)&amp;Vertices[[#This Row],[Followers]]&amp;CHAR(10)&amp;Vertices[[#This Row],[Description]]&amp;CHAR(10)&amp;Vertices[[#This Row],[Tweet]]</f>
        <v>hc
2692
Blogads.com founder, working with Perez, Markos, Michelle + 3500 other premier bloggers. Pizza maven.   Instigator of Twiangulate.com and Taghive.com.
RT @smalljones:  Internet addresses to run out in 2012. Mayans could be on to something. Sez Vint Cerf. #www2010</v>
      </c>
      <c r="AN97" t="s">
        <v>2729</v>
      </c>
      <c r="AO97" t="s">
        <v>3179</v>
      </c>
    </row>
    <row r="98" spans="1:41" ht="34.049999999999997" customHeight="1">
      <c r="A98" s="17" t="s">
        <v>384</v>
      </c>
      <c r="C98" s="60">
        <v>2</v>
      </c>
      <c r="D98" s="60">
        <v>3</v>
      </c>
      <c r="E98" s="61">
        <v>1.7371386078736461E-2</v>
      </c>
      <c r="F98" s="61">
        <v>3.0757946210268949</v>
      </c>
      <c r="G98" s="61">
        <v>3.7457940411938957E-3</v>
      </c>
      <c r="H98" s="61">
        <v>0.33333333333333331</v>
      </c>
      <c r="I98" s="18"/>
      <c r="J98" s="18"/>
      <c r="K98" s="19">
        <v>2.1160822249093107</v>
      </c>
      <c r="L98" s="20">
        <v>99.945764514306603</v>
      </c>
      <c r="M98" s="18" t="s">
        <v>1845</v>
      </c>
      <c r="N98" s="18"/>
      <c r="O98" s="25" t="s">
        <v>384</v>
      </c>
      <c r="P98" s="26"/>
      <c r="Q98" s="26"/>
      <c r="R98" s="25"/>
      <c r="S98" s="74" t="s">
        <v>3409</v>
      </c>
      <c r="T98" s="21">
        <v>16.948423116546476</v>
      </c>
      <c r="U98" s="22">
        <v>1735.0823974609375</v>
      </c>
      <c r="V98" s="22">
        <v>6799.09912109375</v>
      </c>
      <c r="W98" s="23"/>
      <c r="X98" s="24"/>
      <c r="Y98" s="24"/>
      <c r="Z98" s="15">
        <v>98</v>
      </c>
      <c r="AA98" s="15"/>
      <c r="AB98" s="16"/>
      <c r="AC98">
        <v>50</v>
      </c>
      <c r="AD98">
        <v>54</v>
      </c>
      <c r="AE98">
        <v>257</v>
      </c>
      <c r="AF98">
        <v>0</v>
      </c>
      <c r="AJ98" t="s">
        <v>1390</v>
      </c>
      <c r="AK98" t="s">
        <v>1960</v>
      </c>
      <c r="AL98" t="s">
        <v>2297</v>
      </c>
      <c r="AM98" s="3" t="str">
        <f>Vertices[[#This Row],[Vertex]]&amp;CHAR(10)&amp;Vertices[[#This Row],[Followers]]&amp;CHAR(10)&amp;Vertices[[#This Row],[Description]]&amp;CHAR(10)&amp;Vertices[[#This Row],[Tweet]]</f>
        <v>jhfrith
54
@morainium @thelaurenclark @souzaesilva Did any of you know about this? Going on this week http://www2010.org/www/</v>
      </c>
      <c r="AN98" t="s">
        <v>2726</v>
      </c>
      <c r="AO98" t="s">
        <v>3175</v>
      </c>
    </row>
    <row r="99" spans="1:41" ht="34.049999999999997" customHeight="1">
      <c r="A99" s="17" t="s">
        <v>507</v>
      </c>
      <c r="C99" s="60">
        <v>4</v>
      </c>
      <c r="D99" s="60">
        <v>3</v>
      </c>
      <c r="E99" s="61">
        <v>1.7283424387173719E-2</v>
      </c>
      <c r="F99" s="61">
        <v>2.6479217603911982</v>
      </c>
      <c r="G99" s="61">
        <v>1.2726686664859974E-2</v>
      </c>
      <c r="H99" s="61">
        <v>0.15</v>
      </c>
      <c r="I99" s="18"/>
      <c r="J99" s="18"/>
      <c r="K99" s="19">
        <v>2.2152357920193468</v>
      </c>
      <c r="L99" s="20">
        <v>99.899438370276826</v>
      </c>
      <c r="M99" s="18" t="s">
        <v>1800</v>
      </c>
      <c r="N99" s="18"/>
      <c r="O99" s="25" t="s">
        <v>507</v>
      </c>
      <c r="P99" s="26"/>
      <c r="Q99" s="26"/>
      <c r="R99" s="25"/>
      <c r="S99" s="74" t="s">
        <v>3410</v>
      </c>
      <c r="T99" s="21">
        <v>30.571034528596591</v>
      </c>
      <c r="U99" s="22">
        <v>4714.1826171875</v>
      </c>
      <c r="V99" s="22">
        <v>2955.344970703125</v>
      </c>
      <c r="W99" s="23"/>
      <c r="X99" s="24"/>
      <c r="Y99" s="24"/>
      <c r="Z99" s="15">
        <v>99</v>
      </c>
      <c r="AA99" s="15"/>
      <c r="AB99" s="16"/>
      <c r="AC99">
        <v>169</v>
      </c>
      <c r="AD99">
        <v>95</v>
      </c>
      <c r="AE99">
        <v>78</v>
      </c>
      <c r="AF99">
        <v>3</v>
      </c>
      <c r="AH99" t="s">
        <v>1008</v>
      </c>
      <c r="AI99">
        <v>-18000</v>
      </c>
      <c r="AJ99" t="s">
        <v>1345</v>
      </c>
      <c r="AK99" t="s">
        <v>1960</v>
      </c>
      <c r="AL99" t="s">
        <v>2252</v>
      </c>
      <c r="AM99" s="3" t="str">
        <f>Vertices[[#This Row],[Vertex]]&amp;CHAR(10)&amp;Vertices[[#This Row],[Followers]]&amp;CHAR(10)&amp;Vertices[[#This Row],[Description]]&amp;CHAR(10)&amp;Vertices[[#This Row],[Tweet]]</f>
        <v>cazzerson
95
Vint Cerf mentions bit rot and software preservation/simulation. Any archivists in the audience? #WWW2010</v>
      </c>
      <c r="AN99" t="s">
        <v>2684</v>
      </c>
      <c r="AO99" t="s">
        <v>3130</v>
      </c>
    </row>
    <row r="100" spans="1:41" ht="34.049999999999997" customHeight="1">
      <c r="A100" s="17" t="s">
        <v>444</v>
      </c>
      <c r="C100" s="60">
        <v>15</v>
      </c>
      <c r="D100" s="60">
        <v>8</v>
      </c>
      <c r="E100" s="61">
        <v>1.7161841507119212E-2</v>
      </c>
      <c r="F100" s="61">
        <v>2.486552567237164</v>
      </c>
      <c r="G100" s="61">
        <v>6.4629983804913013E-2</v>
      </c>
      <c r="H100" s="61">
        <v>0.30882352941176472</v>
      </c>
      <c r="I100" s="18"/>
      <c r="J100" s="18"/>
      <c r="K100" s="19">
        <v>2.4981862152357919</v>
      </c>
      <c r="L100" s="20">
        <v>99.767239373899173</v>
      </c>
      <c r="M100" s="18" t="s">
        <v>1620</v>
      </c>
      <c r="N100" s="18"/>
      <c r="O100" s="25" t="s">
        <v>444</v>
      </c>
      <c r="P100" s="26"/>
      <c r="Q100" s="26"/>
      <c r="R100" s="25"/>
      <c r="S100" s="74" t="s">
        <v>3411</v>
      </c>
      <c r="T100" s="21">
        <v>69.445315875178622</v>
      </c>
      <c r="U100" s="22">
        <v>6201.65380859375</v>
      </c>
      <c r="V100" s="22">
        <v>4661.6611328125</v>
      </c>
      <c r="W100" s="23"/>
      <c r="X100" s="24"/>
      <c r="Y100" s="24"/>
      <c r="Z100" s="15">
        <v>100</v>
      </c>
      <c r="AA100" s="15"/>
      <c r="AB100" s="16"/>
      <c r="AC100">
        <v>34</v>
      </c>
      <c r="AD100">
        <v>212</v>
      </c>
      <c r="AE100">
        <v>36</v>
      </c>
      <c r="AF100">
        <v>0</v>
      </c>
      <c r="AG100" t="s">
        <v>722</v>
      </c>
      <c r="AH100" t="s">
        <v>1006</v>
      </c>
      <c r="AI100">
        <v>0</v>
      </c>
      <c r="AJ100" t="s">
        <v>1165</v>
      </c>
      <c r="AK100" t="s">
        <v>1960</v>
      </c>
      <c r="AL100" t="s">
        <v>2072</v>
      </c>
      <c r="AM100" s="3" t="str">
        <f>Vertices[[#This Row],[Vertex]]&amp;CHAR(10)&amp;Vertices[[#This Row],[Followers]]&amp;CHAR(10)&amp;Vertices[[#This Row],[Description]]&amp;CHAR(10)&amp;Vertices[[#This Row],[Tweet]]</f>
        <v>draggett
212
I am a part of the W3C Team in the Ubiquitous Web and Technology and Society Domains. I have been involved with many core web technologies over the years.
Javascript hackers: practical tips on how to create accessible UI controls @ #www2010 dev track Fri 11am rm 306B, see  http://bit.ly/aU0Fqr</v>
      </c>
      <c r="AN100" t="s">
        <v>2522</v>
      </c>
      <c r="AO100" t="s">
        <v>2950</v>
      </c>
    </row>
    <row r="101" spans="1:41" ht="34.049999999999997" customHeight="1">
      <c r="A101" s="17" t="s">
        <v>391</v>
      </c>
      <c r="C101" s="60">
        <v>6</v>
      </c>
      <c r="D101" s="60">
        <v>7</v>
      </c>
      <c r="E101" s="61">
        <v>1.6927593948970719E-2</v>
      </c>
      <c r="F101" s="61">
        <v>3.0122249388753057</v>
      </c>
      <c r="G101" s="61">
        <v>2.9857721859052827E-3</v>
      </c>
      <c r="H101" s="61">
        <v>0.13333333333333333</v>
      </c>
      <c r="I101" s="18"/>
      <c r="J101" s="18"/>
      <c r="K101" s="19">
        <v>5.4993954050785971</v>
      </c>
      <c r="L101" s="20">
        <v>98.365026087534474</v>
      </c>
      <c r="M101" s="18" t="s">
        <v>1823</v>
      </c>
      <c r="N101" s="18"/>
      <c r="O101" s="25" t="s">
        <v>391</v>
      </c>
      <c r="P101" s="26"/>
      <c r="Q101" s="26"/>
      <c r="R101" s="25"/>
      <c r="S101" s="74" t="s">
        <v>3412</v>
      </c>
      <c r="T101" s="21">
        <v>481.77850520089061</v>
      </c>
      <c r="U101" s="22">
        <v>2253.43896484375</v>
      </c>
      <c r="V101" s="22">
        <v>2899.991943359375</v>
      </c>
      <c r="W101" s="23"/>
      <c r="X101" s="24"/>
      <c r="Y101" s="24"/>
      <c r="Z101" s="15">
        <v>101</v>
      </c>
      <c r="AA101" s="15"/>
      <c r="AB101" s="16"/>
      <c r="AC101">
        <v>604</v>
      </c>
      <c r="AD101">
        <v>1453</v>
      </c>
      <c r="AE101">
        <v>6757</v>
      </c>
      <c r="AF101">
        <v>164</v>
      </c>
      <c r="AG101" t="s">
        <v>895</v>
      </c>
      <c r="AH101" t="s">
        <v>1008</v>
      </c>
      <c r="AI101">
        <v>-18000</v>
      </c>
      <c r="AJ101" t="s">
        <v>1368</v>
      </c>
      <c r="AK101" t="s">
        <v>1960</v>
      </c>
      <c r="AL101" t="s">
        <v>2275</v>
      </c>
      <c r="AM101" s="3" t="str">
        <f>Vertices[[#This Row],[Vertex]]&amp;CHAR(10)&amp;Vertices[[#This Row],[Followers]]&amp;CHAR(10)&amp;Vertices[[#This Row],[Description]]&amp;CHAR(10)&amp;Vertices[[#This Row],[Tweet]]</f>
        <v>BrianR
1453
Father, founder of Carrboro Coworking, Durham Coworking, &amp; Community Workplaces LLC, entrepreneur, artist, Coworking evangelist, college basketball fan
Wondering what VCerf thinks of Peak Oil &amp; Climate change in the context of the Internet and the power it requires #www2010</v>
      </c>
      <c r="AN101" t="s">
        <v>2707</v>
      </c>
      <c r="AO101" t="s">
        <v>3153</v>
      </c>
    </row>
    <row r="102" spans="1:41" ht="34.049999999999997" customHeight="1">
      <c r="A102" s="17" t="s">
        <v>496</v>
      </c>
      <c r="C102" s="60">
        <v>23</v>
      </c>
      <c r="D102" s="60">
        <v>22</v>
      </c>
      <c r="E102" s="61">
        <v>1.6698827667373468E-2</v>
      </c>
      <c r="F102" s="61">
        <v>2.4254278728606358</v>
      </c>
      <c r="G102" s="61">
        <v>0.12128222352958243</v>
      </c>
      <c r="H102" s="61">
        <v>0.24621212121212122</v>
      </c>
      <c r="I102" s="18"/>
      <c r="J102" s="18"/>
      <c r="K102" s="19">
        <v>2.3313180169286576</v>
      </c>
      <c r="L102" s="20">
        <v>99.845202884583429</v>
      </c>
      <c r="M102" s="18" t="s">
        <v>1663</v>
      </c>
      <c r="N102" s="18"/>
      <c r="O102" s="25" t="s">
        <v>496</v>
      </c>
      <c r="P102" s="26"/>
      <c r="Q102" s="26"/>
      <c r="R102" s="25"/>
      <c r="S102" s="74" t="s">
        <v>3413</v>
      </c>
      <c r="T102" s="21">
        <v>46.519457645143063</v>
      </c>
      <c r="U102" s="22">
        <v>6017.82568359375</v>
      </c>
      <c r="V102" s="22">
        <v>5584.21044921875</v>
      </c>
      <c r="W102" s="23"/>
      <c r="X102" s="24"/>
      <c r="Y102" s="24"/>
      <c r="Z102" s="15">
        <v>102</v>
      </c>
      <c r="AA102" s="15"/>
      <c r="AB102" s="16"/>
      <c r="AC102">
        <v>102</v>
      </c>
      <c r="AD102">
        <v>143</v>
      </c>
      <c r="AE102">
        <v>897</v>
      </c>
      <c r="AF102">
        <v>3</v>
      </c>
      <c r="AG102" t="s">
        <v>761</v>
      </c>
      <c r="AH102" t="s">
        <v>1006</v>
      </c>
      <c r="AI102">
        <v>0</v>
      </c>
      <c r="AJ102" t="s">
        <v>1208</v>
      </c>
      <c r="AK102" t="s">
        <v>1960</v>
      </c>
      <c r="AL102" t="s">
        <v>2115</v>
      </c>
      <c r="AM102" s="3" t="str">
        <f>Vertices[[#This Row],[Vertex]]&amp;CHAR(10)&amp;Vertices[[#This Row],[Followers]]&amp;CHAR(10)&amp;Vertices[[#This Row],[Description]]&amp;CHAR(10)&amp;Vertices[[#This Row],[Tweet]]</f>
        <v>mattroweshow
143
PhD Student / Semantic Web / Web 2.0 Enthusiast / Social Grapher
Challenges of the Digital Age: Semantic Web (Data and its interpretation) according to Vint Cerf #www2010</v>
      </c>
      <c r="AN102" t="s">
        <v>2564</v>
      </c>
      <c r="AO102" t="s">
        <v>2993</v>
      </c>
    </row>
    <row r="103" spans="1:41" ht="34.049999999999997" customHeight="1">
      <c r="A103" s="17" t="s">
        <v>240</v>
      </c>
      <c r="C103" s="60">
        <v>1</v>
      </c>
      <c r="D103" s="60">
        <v>11</v>
      </c>
      <c r="E103" s="61">
        <v>1.5606456103450966E-2</v>
      </c>
      <c r="F103" s="61">
        <v>2.6454767726161368</v>
      </c>
      <c r="G103" s="61">
        <v>2.7767257515832991E-2</v>
      </c>
      <c r="H103" s="61">
        <v>0.16363636363636364</v>
      </c>
      <c r="I103" s="18"/>
      <c r="J103" s="18"/>
      <c r="K103" s="19">
        <v>2.1233373639661428</v>
      </c>
      <c r="L103" s="20">
        <v>99.942374796450764</v>
      </c>
      <c r="M103" s="18" t="s">
        <v>1685</v>
      </c>
      <c r="N103" s="18"/>
      <c r="O103" s="25" t="s">
        <v>240</v>
      </c>
      <c r="P103" s="26"/>
      <c r="Q103" s="26"/>
      <c r="R103" s="25"/>
      <c r="S103" s="74" t="s">
        <v>3414</v>
      </c>
      <c r="T103" s="21">
        <v>17.945199561330629</v>
      </c>
      <c r="U103" s="22">
        <v>3593.291748046875</v>
      </c>
      <c r="V103" s="22">
        <v>4806.32421875</v>
      </c>
      <c r="W103" s="23"/>
      <c r="X103" s="24"/>
      <c r="Y103" s="24"/>
      <c r="Z103" s="15">
        <v>103</v>
      </c>
      <c r="AA103" s="15"/>
      <c r="AB103" s="16"/>
      <c r="AC103">
        <v>62</v>
      </c>
      <c r="AD103">
        <v>57</v>
      </c>
      <c r="AE103">
        <v>244</v>
      </c>
      <c r="AF103">
        <v>0</v>
      </c>
      <c r="AG103" t="s">
        <v>781</v>
      </c>
      <c r="AH103" t="s">
        <v>1020</v>
      </c>
      <c r="AI103">
        <v>-18000</v>
      </c>
      <c r="AJ103" t="s">
        <v>1230</v>
      </c>
      <c r="AK103" t="s">
        <v>1960</v>
      </c>
      <c r="AL103" t="s">
        <v>2137</v>
      </c>
      <c r="AM103" s="3" t="str">
        <f>Vertices[[#This Row],[Vertex]]&amp;CHAR(10)&amp;Vertices[[#This Row],[Followers]]&amp;CHAR(10)&amp;Vertices[[#This Row],[Description]]&amp;CHAR(10)&amp;Vertices[[#This Row],[Tweet]]</f>
        <v>JasonPriem
57
UNC doc student in information science, interested in scholarly communication, the web, and open access
Learned about massive Chinese Internet phenomenon of "human flesh search" from @jahendler talk http://bit.ly/aQhL3G #websci10 #www2010</v>
      </c>
      <c r="AN103" t="s">
        <v>2585</v>
      </c>
      <c r="AO103" t="s">
        <v>3015</v>
      </c>
    </row>
    <row r="104" spans="1:41" ht="34.049999999999997" customHeight="1">
      <c r="A104" s="17" t="s">
        <v>443</v>
      </c>
      <c r="C104" s="60">
        <v>30</v>
      </c>
      <c r="D104" s="60">
        <v>18</v>
      </c>
      <c r="E104" s="61">
        <v>1.4872055897950938E-2</v>
      </c>
      <c r="F104" s="61">
        <v>2.3838630806845966</v>
      </c>
      <c r="G104" s="61">
        <v>0.1363204135977662</v>
      </c>
      <c r="H104" s="61">
        <v>0.33143939393939392</v>
      </c>
      <c r="I104" s="18"/>
      <c r="J104" s="18"/>
      <c r="K104" s="19">
        <v>2.8053204353083436</v>
      </c>
      <c r="L104" s="20">
        <v>99.623741318002061</v>
      </c>
      <c r="M104" s="18" t="s">
        <v>1782</v>
      </c>
      <c r="N104" s="18"/>
      <c r="O104" s="25" t="s">
        <v>443</v>
      </c>
      <c r="P104" s="26"/>
      <c r="Q104" s="26"/>
      <c r="R104" s="25"/>
      <c r="S104" s="74" t="s">
        <v>3415</v>
      </c>
      <c r="T104" s="21">
        <v>111.64218537104118</v>
      </c>
      <c r="U104" s="22">
        <v>6715.2197265625</v>
      </c>
      <c r="V104" s="22">
        <v>4931.24951171875</v>
      </c>
      <c r="W104" s="23"/>
      <c r="X104" s="24"/>
      <c r="Y104" s="24"/>
      <c r="Z104" s="15">
        <v>104</v>
      </c>
      <c r="AA104" s="15"/>
      <c r="AB104" s="16"/>
      <c r="AC104">
        <v>222</v>
      </c>
      <c r="AD104">
        <v>339</v>
      </c>
      <c r="AE104">
        <v>115</v>
      </c>
      <c r="AF104">
        <v>5</v>
      </c>
      <c r="AG104" t="s">
        <v>867</v>
      </c>
      <c r="AH104" t="s">
        <v>1008</v>
      </c>
      <c r="AI104">
        <v>-18000</v>
      </c>
      <c r="AJ104" t="s">
        <v>1327</v>
      </c>
      <c r="AK104" t="s">
        <v>1960</v>
      </c>
      <c r="AL104" t="s">
        <v>2234</v>
      </c>
      <c r="AM104" s="3" t="str">
        <f>Vertices[[#This Row],[Vertex]]&amp;CHAR(10)&amp;Vertices[[#This Row],[Followers]]&amp;CHAR(10)&amp;Vertices[[#This Row],[Description]]&amp;CHAR(10)&amp;Vertices[[#This Row],[Tweet]]</f>
        <v>sandhawke
339
W3C semantic web staff (RIF and OWL), divorced father of 4, native of California but now living near Boston
Aggregate first, and ask questions later.    (Welcome to the Semantic Web).   Chatting at #www2010 about #privacy and #egov etc.</v>
      </c>
      <c r="AN104" t="s">
        <v>2668</v>
      </c>
      <c r="AO104" t="s">
        <v>3112</v>
      </c>
    </row>
    <row r="105" spans="1:41" ht="34.049999999999997" customHeight="1">
      <c r="A105" s="17" t="s">
        <v>270</v>
      </c>
      <c r="C105" s="60">
        <v>2</v>
      </c>
      <c r="D105" s="60">
        <v>8</v>
      </c>
      <c r="E105" s="61">
        <v>1.4592246378589444E-2</v>
      </c>
      <c r="F105" s="61">
        <v>2.6723716381418092</v>
      </c>
      <c r="G105" s="61">
        <v>1.280837279177237E-2</v>
      </c>
      <c r="H105" s="61">
        <v>0.14444444444444443</v>
      </c>
      <c r="I105" s="18"/>
      <c r="J105" s="18"/>
      <c r="K105" s="19">
        <v>2.4474002418379688</v>
      </c>
      <c r="L105" s="20">
        <v>99.790967398890032</v>
      </c>
      <c r="M105" s="18" t="s">
        <v>1667</v>
      </c>
      <c r="N105" s="18"/>
      <c r="O105" s="25" t="s">
        <v>270</v>
      </c>
      <c r="P105" s="26"/>
      <c r="Q105" s="26"/>
      <c r="R105" s="25"/>
      <c r="S105" s="74" t="s">
        <v>3416</v>
      </c>
      <c r="T105" s="21">
        <v>62.467880761689543</v>
      </c>
      <c r="U105" s="22">
        <v>3385.84130859375</v>
      </c>
      <c r="V105" s="22">
        <v>6924.4599609375</v>
      </c>
      <c r="W105" s="23"/>
      <c r="X105" s="24"/>
      <c r="Y105" s="24"/>
      <c r="Z105" s="15">
        <v>105</v>
      </c>
      <c r="AA105" s="15"/>
      <c r="AB105" s="16"/>
      <c r="AC105">
        <v>507</v>
      </c>
      <c r="AD105">
        <v>191</v>
      </c>
      <c r="AE105">
        <v>1548</v>
      </c>
      <c r="AF105">
        <v>221</v>
      </c>
      <c r="AG105" s="14" t="s">
        <v>764</v>
      </c>
      <c r="AH105" t="s">
        <v>1009</v>
      </c>
      <c r="AI105">
        <v>-21600</v>
      </c>
      <c r="AJ105" t="s">
        <v>1212</v>
      </c>
      <c r="AK105" t="s">
        <v>1960</v>
      </c>
      <c r="AL105" t="s">
        <v>2119</v>
      </c>
      <c r="AM105" s="3" t="str">
        <f>Vertices[[#This Row],[Vertex]]&amp;CHAR(10)&amp;Vertices[[#This Row],[Followers]]&amp;CHAR(10)&amp;Vertices[[#This Row],[Description]]&amp;CHAR(10)&amp;Vertices[[#This Row],[Tweet]]</f>
        <v>pinoystartup
191
Grad student, MSCS. Hadoop,_x000D_
Data Mining, Algorithms, Analytics. JavaScript, UX/UI._x000D_
Product, Customer Dev._x000D_
Ten years @ software dev work.
RT @alisohani: #www2010 #websci10 All papers Online http://is.gd/bK2yP @olgag #semanticweb #recsys #hcir #social #search #crowdsourcing</v>
      </c>
      <c r="AN105" t="s">
        <v>2511</v>
      </c>
      <c r="AO105" t="s">
        <v>2997</v>
      </c>
    </row>
    <row r="106" spans="1:41" ht="34.049999999999997" customHeight="1">
      <c r="A106" s="17" t="s">
        <v>432</v>
      </c>
      <c r="C106" s="60">
        <v>7</v>
      </c>
      <c r="D106" s="60">
        <v>10</v>
      </c>
      <c r="E106" s="61">
        <v>1.4495961380732756E-2</v>
      </c>
      <c r="F106" s="61">
        <v>2.6577017114914425</v>
      </c>
      <c r="G106" s="61">
        <v>1.4069560208996917E-2</v>
      </c>
      <c r="H106" s="61">
        <v>0.16666666666666666</v>
      </c>
      <c r="I106" s="18"/>
      <c r="J106" s="18"/>
      <c r="K106" s="19">
        <v>5.2188633615477631</v>
      </c>
      <c r="L106" s="20">
        <v>98.496095177960186</v>
      </c>
      <c r="M106" s="18" t="s">
        <v>1576</v>
      </c>
      <c r="N106" s="18"/>
      <c r="O106" s="25" t="s">
        <v>432</v>
      </c>
      <c r="P106" s="26"/>
      <c r="Q106" s="26"/>
      <c r="R106" s="25"/>
      <c r="S106" s="25" t="s">
        <v>3417</v>
      </c>
      <c r="T106" s="21">
        <v>443.23648266923664</v>
      </c>
      <c r="U106" s="22">
        <v>3020.7724609375</v>
      </c>
      <c r="V106" s="22">
        <v>6747.79345703125</v>
      </c>
      <c r="W106" s="23"/>
      <c r="X106" s="24"/>
      <c r="Y106" s="24"/>
      <c r="Z106" s="15">
        <v>106</v>
      </c>
      <c r="AA106" s="15"/>
      <c r="AB106" s="16"/>
      <c r="AC106">
        <v>502</v>
      </c>
      <c r="AD106">
        <v>1337</v>
      </c>
      <c r="AE106">
        <v>510</v>
      </c>
      <c r="AF106">
        <v>1</v>
      </c>
      <c r="AG106" t="s">
        <v>684</v>
      </c>
      <c r="AH106" t="s">
        <v>1008</v>
      </c>
      <c r="AI106">
        <v>-18000</v>
      </c>
      <c r="AJ106" t="s">
        <v>1121</v>
      </c>
      <c r="AK106" t="s">
        <v>1960</v>
      </c>
      <c r="AL106" t="s">
        <v>2028</v>
      </c>
      <c r="AM106" s="3" t="str">
        <f>Vertices[[#This Row],[Vertex]]&amp;CHAR(10)&amp;Vertices[[#This Row],[Followers]]&amp;CHAR(10)&amp;Vertices[[#This Row],[Description]]&amp;CHAR(10)&amp;Vertices[[#This Row],[Tweet]]</f>
        <v>michael_nielsen
1337
writer; open scientist; geek; quantum physicist; writing a book about how the internet is changing science
RT @BoraZ: #fw2010 #www2010 VCerf: info in a cloud - how do you get info out of the cloud to move/replicate elsewhere, move to another cloud?</v>
      </c>
      <c r="AN106" t="s">
        <v>2481</v>
      </c>
      <c r="AO106" t="s">
        <v>2906</v>
      </c>
    </row>
    <row r="107" spans="1:41" ht="34.049999999999997" customHeight="1">
      <c r="A107" s="17" t="s">
        <v>544</v>
      </c>
      <c r="C107" s="60">
        <v>18</v>
      </c>
      <c r="D107" s="60">
        <v>6</v>
      </c>
      <c r="E107" s="61">
        <v>1.4261589399439646E-2</v>
      </c>
      <c r="F107" s="61">
        <v>2.3936430317848409</v>
      </c>
      <c r="G107" s="61">
        <v>7.4762107301694788E-2</v>
      </c>
      <c r="H107" s="61">
        <v>0.34210526315789475</v>
      </c>
      <c r="I107" s="18"/>
      <c r="J107" s="18"/>
      <c r="K107" s="19">
        <v>2.4619105199516325</v>
      </c>
      <c r="L107" s="20">
        <v>99.784187963178354</v>
      </c>
      <c r="M107" s="18" t="s">
        <v>1657</v>
      </c>
      <c r="N107" s="18"/>
      <c r="O107" s="25" t="s">
        <v>544</v>
      </c>
      <c r="P107" s="26"/>
      <c r="Q107" s="26"/>
      <c r="R107" s="25"/>
      <c r="S107" s="25" t="s">
        <v>3418</v>
      </c>
      <c r="T107" s="21">
        <v>64.461433651257849</v>
      </c>
      <c r="U107" s="22">
        <v>4240.65625</v>
      </c>
      <c r="V107" s="22">
        <v>4963.35107421875</v>
      </c>
      <c r="W107" s="23"/>
      <c r="X107" s="24"/>
      <c r="Y107" s="24"/>
      <c r="Z107" s="15">
        <v>107</v>
      </c>
      <c r="AA107" s="15"/>
      <c r="AB107" s="16"/>
      <c r="AC107">
        <v>98</v>
      </c>
      <c r="AD107">
        <v>197</v>
      </c>
      <c r="AE107">
        <v>49</v>
      </c>
      <c r="AF107">
        <v>5</v>
      </c>
      <c r="AH107" t="s">
        <v>1008</v>
      </c>
      <c r="AI107">
        <v>-18000</v>
      </c>
      <c r="AJ107" t="s">
        <v>1202</v>
      </c>
      <c r="AK107" t="s">
        <v>1960</v>
      </c>
      <c r="AL107" t="s">
        <v>2109</v>
      </c>
      <c r="AM107" s="3" t="str">
        <f>Vertices[[#This Row],[Vertex]]&amp;CHAR(10)&amp;Vertices[[#This Row],[Followers]]&amp;CHAR(10)&amp;Vertices[[#This Row],[Description]]&amp;CHAR(10)&amp;Vertices[[#This Row],[Tweet]]</f>
        <v>djweitzner
197
Listing to Vint Cerf discuss value of linked data and the Semantic Web at the World Wide Web Conference #www2010</v>
      </c>
      <c r="AN107" t="s">
        <v>2558</v>
      </c>
      <c r="AO107" t="s">
        <v>2987</v>
      </c>
    </row>
    <row r="108" spans="1:41" ht="34.049999999999997" customHeight="1">
      <c r="A108" s="17" t="s">
        <v>456</v>
      </c>
      <c r="C108" s="60">
        <v>5</v>
      </c>
      <c r="D108" s="60">
        <v>2</v>
      </c>
      <c r="E108" s="61">
        <v>1.4043208379604105E-2</v>
      </c>
      <c r="F108" s="61">
        <v>2.6014669926650367</v>
      </c>
      <c r="G108" s="61">
        <v>2.2454719932307431E-2</v>
      </c>
      <c r="H108" s="61">
        <v>0.14285714285714285</v>
      </c>
      <c r="I108" s="18"/>
      <c r="J108" s="18"/>
      <c r="K108" s="19">
        <v>10</v>
      </c>
      <c r="L108" s="20">
        <v>95.849855438503212</v>
      </c>
      <c r="M108" s="18" t="s">
        <v>1783</v>
      </c>
      <c r="N108" s="18"/>
      <c r="O108" s="25" t="s">
        <v>456</v>
      </c>
      <c r="P108" s="26"/>
      <c r="Q108" s="26"/>
      <c r="R108" s="25"/>
      <c r="S108" s="74" t="s">
        <v>3419</v>
      </c>
      <c r="T108" s="21">
        <v>1221.3866272307334</v>
      </c>
      <c r="U108" s="22">
        <v>5428.98974609375</v>
      </c>
      <c r="V108" s="22">
        <v>4013.401123046875</v>
      </c>
      <c r="W108" s="23"/>
      <c r="X108" s="24"/>
      <c r="Y108" s="24"/>
      <c r="Z108" s="15">
        <v>108</v>
      </c>
      <c r="AA108" s="15"/>
      <c r="AB108" s="16"/>
      <c r="AC108">
        <v>3980</v>
      </c>
      <c r="AD108">
        <v>3679</v>
      </c>
      <c r="AE108">
        <v>13203</v>
      </c>
      <c r="AF108">
        <v>80</v>
      </c>
      <c r="AG108" t="s">
        <v>868</v>
      </c>
      <c r="AH108" t="s">
        <v>1006</v>
      </c>
      <c r="AI108">
        <v>0</v>
      </c>
      <c r="AJ108" t="s">
        <v>1328</v>
      </c>
      <c r="AK108" t="s">
        <v>1960</v>
      </c>
      <c r="AL108" t="s">
        <v>2235</v>
      </c>
      <c r="AM108" s="3" t="str">
        <f>Vertices[[#This Row],[Vertex]]&amp;CHAR(10)&amp;Vertices[[#This Row],[Followers]]&amp;CHAR(10)&amp;Vertices[[#This Row],[Description]]&amp;CHAR(10)&amp;Vertices[[#This Row],[Tweet]]</f>
        <v>Dr_Black
3679
Computer Science Head of Department, campaigner 4 Bletchley Park and Women in Tech, 4 kids (I know!)
WWW2010 Opening Ceremony Panel Discussion http://bit.ly/cgYamA /via @WWW2010 -&gt; cudnt u find even 1 woman 2 b on the panel?? :((</v>
      </c>
      <c r="AN108" t="s">
        <v>2669</v>
      </c>
      <c r="AO108" t="s">
        <v>3113</v>
      </c>
    </row>
    <row r="109" spans="1:41" ht="34.049999999999997" customHeight="1">
      <c r="A109" s="17" t="s">
        <v>167</v>
      </c>
      <c r="C109" s="60">
        <v>0</v>
      </c>
      <c r="D109" s="60">
        <v>11</v>
      </c>
      <c r="E109" s="61">
        <v>1.3180026625100009E-2</v>
      </c>
      <c r="F109" s="61">
        <v>2.4400977995110025</v>
      </c>
      <c r="G109" s="61">
        <v>3.3787793355097705E-2</v>
      </c>
      <c r="H109" s="61">
        <v>9.0909090909090912E-2</v>
      </c>
      <c r="I109" s="18"/>
      <c r="J109" s="18"/>
      <c r="K109" s="19">
        <v>5.3131801692865777</v>
      </c>
      <c r="L109" s="20">
        <v>98.452028845834306</v>
      </c>
      <c r="M109" s="18" t="s">
        <v>1531</v>
      </c>
      <c r="N109" s="18"/>
      <c r="O109" s="25" t="s">
        <v>167</v>
      </c>
      <c r="P109" s="26"/>
      <c r="Q109" s="26"/>
      <c r="R109" s="25"/>
      <c r="S109" s="74" t="s">
        <v>3420</v>
      </c>
      <c r="T109" s="21">
        <v>456.19457645143063</v>
      </c>
      <c r="U109" s="22">
        <v>3698.972900390625</v>
      </c>
      <c r="V109" s="22">
        <v>4801.10302734375</v>
      </c>
      <c r="W109" s="23"/>
      <c r="X109" s="24"/>
      <c r="Y109" s="24"/>
      <c r="Z109" s="15">
        <v>109</v>
      </c>
      <c r="AA109" s="15"/>
      <c r="AB109" s="16"/>
      <c r="AC109">
        <v>268</v>
      </c>
      <c r="AD109">
        <v>1376</v>
      </c>
      <c r="AE109">
        <v>6570</v>
      </c>
      <c r="AF109">
        <v>2749</v>
      </c>
      <c r="AG109" t="s">
        <v>642</v>
      </c>
      <c r="AH109" t="s">
        <v>1006</v>
      </c>
      <c r="AI109">
        <v>0</v>
      </c>
      <c r="AJ109" t="s">
        <v>1076</v>
      </c>
      <c r="AK109" t="s">
        <v>1960</v>
      </c>
      <c r="AL109" t="s">
        <v>1983</v>
      </c>
      <c r="AM109" s="3" t="str">
        <f>Vertices[[#This Row],[Vertex]]&amp;CHAR(10)&amp;Vertices[[#This Row],[Followers]]&amp;CHAR(10)&amp;Vertices[[#This Row],[Description]]&amp;CHAR(10)&amp;Vertices[[#This Row],[Tweet]]</f>
        <v>DanicaR
1376
Web activist. Social media consultant. PhD scholar. Social Web researcher.  OII  I UN
@smalljones will there be live streams of presentations, workshops, keynotes? if so, could you send us the link? thx #www2010</v>
      </c>
      <c r="AN109" t="s">
        <v>2437</v>
      </c>
      <c r="AO109" t="s">
        <v>2861</v>
      </c>
    </row>
    <row r="110" spans="1:41" ht="34.049999999999997" customHeight="1">
      <c r="A110" s="17" t="s">
        <v>378</v>
      </c>
      <c r="C110" s="60">
        <v>3</v>
      </c>
      <c r="D110" s="60">
        <v>1</v>
      </c>
      <c r="E110" s="61">
        <v>1.3128638701190031E-2</v>
      </c>
      <c r="F110" s="61">
        <v>2.7652811735941318</v>
      </c>
      <c r="G110" s="61">
        <v>7.4780552948124409E-3</v>
      </c>
      <c r="H110" s="61">
        <v>0</v>
      </c>
      <c r="I110" s="18"/>
      <c r="J110" s="18"/>
      <c r="K110" s="19">
        <v>2.6505441354292625</v>
      </c>
      <c r="L110" s="20">
        <v>99.696055298926595</v>
      </c>
      <c r="M110" s="18" t="s">
        <v>1553</v>
      </c>
      <c r="N110" s="18"/>
      <c r="O110" s="25" t="s">
        <v>378</v>
      </c>
      <c r="P110" s="26"/>
      <c r="Q110" s="26"/>
      <c r="R110" s="25"/>
      <c r="S110" s="74" t="s">
        <v>3421</v>
      </c>
      <c r="T110" s="21">
        <v>90.377621215645874</v>
      </c>
      <c r="U110" s="22">
        <v>6758.5419921875</v>
      </c>
      <c r="V110" s="22">
        <v>3367.778076171875</v>
      </c>
      <c r="W110" s="23"/>
      <c r="X110" s="24"/>
      <c r="Y110" s="24"/>
      <c r="Z110" s="15">
        <v>110</v>
      </c>
      <c r="AA110" s="15"/>
      <c r="AB110" s="16"/>
      <c r="AC110">
        <v>124</v>
      </c>
      <c r="AD110">
        <v>275</v>
      </c>
      <c r="AE110">
        <v>809</v>
      </c>
      <c r="AF110">
        <v>0</v>
      </c>
      <c r="AG110" t="s">
        <v>663</v>
      </c>
      <c r="AH110" t="s">
        <v>1021</v>
      </c>
      <c r="AI110">
        <v>32400</v>
      </c>
      <c r="AJ110" t="s">
        <v>1098</v>
      </c>
      <c r="AK110" t="s">
        <v>1960</v>
      </c>
      <c r="AL110" t="s">
        <v>2005</v>
      </c>
      <c r="AM110" s="3" t="str">
        <f>Vertices[[#This Row],[Vertex]]&amp;CHAR(10)&amp;Vertices[[#This Row],[Followers]]&amp;CHAR(10)&amp;Vertices[[#This Row],[Description]]&amp;CHAR(10)&amp;Vertices[[#This Row],[Tweet]]</f>
        <v>tsubosaka
275
ソフトウェアエンジニア：主にIR、機械学習などに興味がある。
WWW2010のプログラム(http://www2010.org/www/program/papers/)見てたけどWebページの高速描画とかいうテーマも扱ってるのか。http://bit.ly/bC9kys</v>
      </c>
      <c r="AN110" t="s">
        <v>2458</v>
      </c>
      <c r="AO110" t="s">
        <v>2883</v>
      </c>
    </row>
    <row r="111" spans="1:41" ht="34.049999999999997" customHeight="1">
      <c r="A111" s="17" t="s">
        <v>458</v>
      </c>
      <c r="C111" s="60">
        <v>8</v>
      </c>
      <c r="D111" s="60">
        <v>7</v>
      </c>
      <c r="E111" s="61">
        <v>1.2580091069019871E-2</v>
      </c>
      <c r="F111" s="61">
        <v>2.5892420537897309</v>
      </c>
      <c r="G111" s="61">
        <v>3.4653976689964741E-2</v>
      </c>
      <c r="H111" s="61">
        <v>0.23636363636363636</v>
      </c>
      <c r="I111" s="18"/>
      <c r="J111" s="18"/>
      <c r="K111" s="19">
        <v>2.0822249093107619</v>
      </c>
      <c r="L111" s="20">
        <v>99.961583197633843</v>
      </c>
      <c r="M111" s="18" t="s">
        <v>1632</v>
      </c>
      <c r="N111" s="18"/>
      <c r="O111" s="25" t="s">
        <v>458</v>
      </c>
      <c r="P111" s="26"/>
      <c r="Q111" s="26"/>
      <c r="R111" s="25"/>
      <c r="S111" s="74" t="s">
        <v>3422</v>
      </c>
      <c r="T111" s="21">
        <v>12.296799707553754</v>
      </c>
      <c r="U111" s="22">
        <v>4931.3564453125</v>
      </c>
      <c r="V111" s="22">
        <v>6702.78076171875</v>
      </c>
      <c r="W111" s="23"/>
      <c r="X111" s="24"/>
      <c r="Y111" s="24"/>
      <c r="Z111" s="15">
        <v>111</v>
      </c>
      <c r="AA111" s="15"/>
      <c r="AB111" s="16"/>
      <c r="AC111">
        <v>42</v>
      </c>
      <c r="AD111">
        <v>40</v>
      </c>
      <c r="AE111">
        <v>228</v>
      </c>
      <c r="AF111">
        <v>0</v>
      </c>
      <c r="AH111" t="s">
        <v>1026</v>
      </c>
      <c r="AI111">
        <v>3600</v>
      </c>
      <c r="AJ111" t="s">
        <v>1177</v>
      </c>
      <c r="AK111" t="s">
        <v>1960</v>
      </c>
      <c r="AL111" t="s">
        <v>2084</v>
      </c>
      <c r="AM111" s="3" t="str">
        <f>Vertices[[#This Row],[Vertex]]&amp;CHAR(10)&amp;Vertices[[#This Row],[Followers]]&amp;CHAR(10)&amp;Vertices[[#This Row],[Description]]&amp;CHAR(10)&amp;Vertices[[#This Row],[Tweet]]</f>
        <v>yovisto
40
#www2010 official opening: keynote with Vint Cerf</v>
      </c>
      <c r="AN111" t="s">
        <v>2534</v>
      </c>
      <c r="AO111" t="s">
        <v>2962</v>
      </c>
    </row>
    <row r="112" spans="1:41" ht="34.049999999999997" customHeight="1">
      <c r="A112" s="17" t="s">
        <v>424</v>
      </c>
      <c r="C112" s="60">
        <v>7</v>
      </c>
      <c r="D112" s="60">
        <v>16</v>
      </c>
      <c r="E112" s="61">
        <v>1.2495253607033416E-2</v>
      </c>
      <c r="F112" s="61">
        <v>2.6039119804400976</v>
      </c>
      <c r="G112" s="61">
        <v>3.6043726635522341E-2</v>
      </c>
      <c r="H112" s="61">
        <v>0.27916666666666667</v>
      </c>
      <c r="I112" s="18"/>
      <c r="J112" s="18"/>
      <c r="K112" s="19">
        <v>2.2055622732769047</v>
      </c>
      <c r="L112" s="20">
        <v>99.903957994084607</v>
      </c>
      <c r="M112" s="18" t="s">
        <v>1878</v>
      </c>
      <c r="N112" s="18"/>
      <c r="O112" s="25" t="s">
        <v>424</v>
      </c>
      <c r="P112" s="26"/>
      <c r="Q112" s="26"/>
      <c r="R112" s="25"/>
      <c r="S112" s="74" t="s">
        <v>3423</v>
      </c>
      <c r="T112" s="21">
        <v>29.241999268884385</v>
      </c>
      <c r="U112" s="22">
        <v>5053.2578125</v>
      </c>
      <c r="V112" s="22">
        <v>4704.642578125</v>
      </c>
      <c r="W112" s="23"/>
      <c r="X112" s="24"/>
      <c r="Y112" s="24"/>
      <c r="Z112" s="15">
        <v>112</v>
      </c>
      <c r="AA112" s="15"/>
      <c r="AB112" s="16"/>
      <c r="AC112">
        <v>137</v>
      </c>
      <c r="AD112">
        <v>91</v>
      </c>
      <c r="AE112">
        <v>582</v>
      </c>
      <c r="AF112">
        <v>32</v>
      </c>
      <c r="AH112" t="s">
        <v>1008</v>
      </c>
      <c r="AI112">
        <v>-18000</v>
      </c>
      <c r="AJ112" t="s">
        <v>1423</v>
      </c>
      <c r="AK112" t="s">
        <v>1960</v>
      </c>
      <c r="AL112" t="s">
        <v>2330</v>
      </c>
      <c r="AM112" s="3" t="str">
        <f>Vertices[[#This Row],[Vertex]]&amp;CHAR(10)&amp;Vertices[[#This Row],[Followers]]&amp;CHAR(10)&amp;Vertices[[#This Row],[Description]]&amp;CHAR(10)&amp;Vertices[[#This Row],[Tweet]]</f>
        <v>AndrewWahbe
91
Tweets from #www2010 sound like Google's Vint Cerf is blaming users and browsers (not services!) for web privacy issues</v>
      </c>
      <c r="AN112" t="s">
        <v>2757</v>
      </c>
      <c r="AO112" t="s">
        <v>3207</v>
      </c>
    </row>
    <row r="113" spans="1:41" ht="34.049999999999997" customHeight="1">
      <c r="A113" s="17" t="s">
        <v>442</v>
      </c>
      <c r="C113" s="60">
        <v>22</v>
      </c>
      <c r="D113" s="60">
        <v>4</v>
      </c>
      <c r="E113" s="61">
        <v>1.2412311779230027E-2</v>
      </c>
      <c r="F113" s="61">
        <v>2.7530562347188265</v>
      </c>
      <c r="G113" s="61">
        <v>4.502423561632949E-2</v>
      </c>
      <c r="H113" s="61">
        <v>0.21861471861471862</v>
      </c>
      <c r="I113" s="18"/>
      <c r="J113" s="18"/>
      <c r="K113" s="19">
        <v>5.770253929866989</v>
      </c>
      <c r="L113" s="20">
        <v>98.238476620916558</v>
      </c>
      <c r="M113" s="18" t="s">
        <v>1615</v>
      </c>
      <c r="N113" s="18"/>
      <c r="O113" s="25" t="s">
        <v>442</v>
      </c>
      <c r="P113" s="26"/>
      <c r="Q113" s="26"/>
      <c r="R113" s="25"/>
      <c r="S113" s="74" t="s">
        <v>3424</v>
      </c>
      <c r="T113" s="21">
        <v>518.99149247283242</v>
      </c>
      <c r="U113" s="22">
        <v>7141.91162109375</v>
      </c>
      <c r="V113" s="22">
        <v>3782.241455078125</v>
      </c>
      <c r="W113" s="23"/>
      <c r="X113" s="24"/>
      <c r="Y113" s="24"/>
      <c r="Z113" s="15">
        <v>113</v>
      </c>
      <c r="AA113" s="15"/>
      <c r="AB113" s="16"/>
      <c r="AC113">
        <v>36</v>
      </c>
      <c r="AD113">
        <v>1565</v>
      </c>
      <c r="AE113">
        <v>212</v>
      </c>
      <c r="AF113">
        <v>2</v>
      </c>
      <c r="AG113" t="s">
        <v>717</v>
      </c>
      <c r="AH113" t="s">
        <v>1008</v>
      </c>
      <c r="AI113">
        <v>-18000</v>
      </c>
      <c r="AJ113" t="s">
        <v>1160</v>
      </c>
      <c r="AK113" t="s">
        <v>1960</v>
      </c>
      <c r="AL113" t="s">
        <v>2067</v>
      </c>
      <c r="AM113" s="3" t="str">
        <f>Vertices[[#This Row],[Vertex]]&amp;CHAR(10)&amp;Vertices[[#This Row],[Followers]]&amp;CHAR(10)&amp;Vertices[[#This Row],[Description]]&amp;CHAR(10)&amp;Vertices[[#This Row],[Tweet]]</f>
        <v>samruby
1565
Open Web Communities
RT @JeniT: In #wsrest2010 at #www2010. If anyone wants to say hello, I'm not hard to find, being, you know, a woman.</v>
      </c>
      <c r="AN113" t="s">
        <v>2517</v>
      </c>
      <c r="AO113" t="s">
        <v>2945</v>
      </c>
    </row>
    <row r="114" spans="1:41" ht="34.049999999999997" customHeight="1">
      <c r="A114" s="17" t="s">
        <v>256</v>
      </c>
      <c r="C114" s="60">
        <v>7</v>
      </c>
      <c r="D114" s="60">
        <v>16</v>
      </c>
      <c r="E114" s="61">
        <v>1.2106719492414222E-2</v>
      </c>
      <c r="F114" s="61">
        <v>2.4327628361858191</v>
      </c>
      <c r="G114" s="61">
        <v>6.1889933058837075E-2</v>
      </c>
      <c r="H114" s="61">
        <v>0.21241830065359477</v>
      </c>
      <c r="I114" s="18"/>
      <c r="J114" s="18"/>
      <c r="K114" s="19">
        <v>2.4207980652962515</v>
      </c>
      <c r="L114" s="20">
        <v>99.803396364361433</v>
      </c>
      <c r="M114" s="18" t="s">
        <v>1706</v>
      </c>
      <c r="N114" s="18"/>
      <c r="O114" s="25" t="s">
        <v>256</v>
      </c>
      <c r="P114" s="26"/>
      <c r="Q114" s="26"/>
      <c r="R114" s="25"/>
      <c r="S114" s="74" t="s">
        <v>3425</v>
      </c>
      <c r="T114" s="21">
        <v>58.813033797480976</v>
      </c>
      <c r="U114" s="22">
        <v>4763.20556640625</v>
      </c>
      <c r="V114" s="22">
        <v>6144.6435546875</v>
      </c>
      <c r="W114" s="23"/>
      <c r="X114" s="24"/>
      <c r="Y114" s="24"/>
      <c r="Z114" s="15">
        <v>114</v>
      </c>
      <c r="AA114" s="15"/>
      <c r="AB114" s="16"/>
      <c r="AC114">
        <v>167</v>
      </c>
      <c r="AD114">
        <v>180</v>
      </c>
      <c r="AE114">
        <v>111</v>
      </c>
      <c r="AF114">
        <v>0</v>
      </c>
      <c r="AG114" t="s">
        <v>798</v>
      </c>
      <c r="AH114" t="s">
        <v>1022</v>
      </c>
      <c r="AI114">
        <v>3600</v>
      </c>
      <c r="AJ114" t="s">
        <v>1251</v>
      </c>
      <c r="AK114" t="s">
        <v>1960</v>
      </c>
      <c r="AL114" t="s">
        <v>2158</v>
      </c>
      <c r="AM114" s="3" t="str">
        <f>Vertices[[#This Row],[Vertex]]&amp;CHAR(10)&amp;Vertices[[#This Row],[Followers]]&amp;CHAR(10)&amp;Vertices[[#This Row],[Description]]&amp;CHAR(10)&amp;Vertices[[#This Row],[Tweet]]</f>
        <v>tadejtadej
180
I like books, music, long walks on the beach and clichés. CS grad student.
"Machines cannot help much?" for extracting unstructured data .. Why the apathy? #www2010 #ldow2010</v>
      </c>
      <c r="AN114" t="s">
        <v>2603</v>
      </c>
      <c r="AO114" t="s">
        <v>3036</v>
      </c>
    </row>
    <row r="115" spans="1:41" ht="34.049999999999997" customHeight="1">
      <c r="A115" s="17" t="s">
        <v>343</v>
      </c>
      <c r="C115" s="60">
        <v>2</v>
      </c>
      <c r="D115" s="60">
        <v>8</v>
      </c>
      <c r="E115" s="61">
        <v>1.2022603081356543E-2</v>
      </c>
      <c r="F115" s="61">
        <v>2.9095354523227384</v>
      </c>
      <c r="G115" s="61">
        <v>9.9284205602597746E-3</v>
      </c>
      <c r="H115" s="61">
        <v>7.1428571428571425E-2</v>
      </c>
      <c r="I115" s="18"/>
      <c r="J115" s="18"/>
      <c r="K115" s="19">
        <v>2.181378476420798</v>
      </c>
      <c r="L115" s="20">
        <v>99.915257053604066</v>
      </c>
      <c r="M115" s="18" t="s">
        <v>1821</v>
      </c>
      <c r="N115" s="18"/>
      <c r="O115" s="25" t="s">
        <v>343</v>
      </c>
      <c r="P115" s="26"/>
      <c r="Q115" s="26"/>
      <c r="R115" s="25"/>
      <c r="S115" s="74" t="s">
        <v>3426</v>
      </c>
      <c r="T115" s="21">
        <v>25.919411119603868</v>
      </c>
      <c r="U115" s="22">
        <v>4016.644775390625</v>
      </c>
      <c r="V115" s="22">
        <v>2300.148193359375</v>
      </c>
      <c r="W115" s="23"/>
      <c r="X115" s="24"/>
      <c r="Y115" s="24"/>
      <c r="Z115" s="15">
        <v>115</v>
      </c>
      <c r="AA115" s="15"/>
      <c r="AB115" s="16"/>
      <c r="AC115">
        <v>50</v>
      </c>
      <c r="AD115">
        <v>81</v>
      </c>
      <c r="AE115">
        <v>70</v>
      </c>
      <c r="AF115">
        <v>5</v>
      </c>
      <c r="AG115" t="s">
        <v>893</v>
      </c>
      <c r="AH115" t="s">
        <v>1008</v>
      </c>
      <c r="AI115">
        <v>-18000</v>
      </c>
      <c r="AJ115" t="s">
        <v>1366</v>
      </c>
      <c r="AK115" t="s">
        <v>1960</v>
      </c>
      <c r="AL115" t="s">
        <v>2273</v>
      </c>
      <c r="AM115" s="3" t="str">
        <f>Vertices[[#This Row],[Vertex]]&amp;CHAR(10)&amp;Vertices[[#This Row],[Followers]]&amp;CHAR(10)&amp;Vertices[[#This Row],[Description]]&amp;CHAR(10)&amp;Vertices[[#This Row],[Tweet]]</f>
        <v>shawmarketing
81
Shaw Marketing is a boutique marketing co offering big ideas in a small, affordable &amp; service-oriented package. Need help but hate big agency drama? Call us
Ha ha. Maybe Indie will be at the booth! RT @ed80: Google arrives at #www2010, they brought the ark of the covenant: http://bit.ly/b99uHo</v>
      </c>
      <c r="AN115" t="s">
        <v>2705</v>
      </c>
      <c r="AO115" t="s">
        <v>3151</v>
      </c>
    </row>
    <row r="116" spans="1:41" ht="34.049999999999997" customHeight="1">
      <c r="A116" s="17" t="s">
        <v>484</v>
      </c>
      <c r="C116" s="60">
        <v>13</v>
      </c>
      <c r="D116" s="60">
        <v>9</v>
      </c>
      <c r="E116" s="61">
        <v>1.1986494451433301E-2</v>
      </c>
      <c r="F116" s="61">
        <v>2.4963325183374083</v>
      </c>
      <c r="G116" s="61">
        <v>3.7414029708830523E-2</v>
      </c>
      <c r="H116" s="61">
        <v>0.20512820512820512</v>
      </c>
      <c r="I116" s="18"/>
      <c r="J116" s="18"/>
      <c r="K116" s="19">
        <v>2.3192261185006044</v>
      </c>
      <c r="L116" s="20">
        <v>99.850852414343166</v>
      </c>
      <c r="M116" s="18" t="s">
        <v>1643</v>
      </c>
      <c r="N116" s="18"/>
      <c r="O116" s="25" t="s">
        <v>484</v>
      </c>
      <c r="P116" s="26"/>
      <c r="Q116" s="26"/>
      <c r="R116" s="25"/>
      <c r="S116" s="74" t="s">
        <v>3427</v>
      </c>
      <c r="T116" s="21">
        <v>44.858163570502811</v>
      </c>
      <c r="U116" s="22">
        <v>4663.80322265625</v>
      </c>
      <c r="V116" s="22">
        <v>5105.10498046875</v>
      </c>
      <c r="W116" s="23"/>
      <c r="X116" s="24"/>
      <c r="Y116" s="24"/>
      <c r="Z116" s="15">
        <v>116</v>
      </c>
      <c r="AA116" s="15"/>
      <c r="AB116" s="16"/>
      <c r="AC116">
        <v>98</v>
      </c>
      <c r="AD116">
        <v>138</v>
      </c>
      <c r="AE116">
        <v>627</v>
      </c>
      <c r="AF116">
        <v>0</v>
      </c>
      <c r="AG116" t="s">
        <v>743</v>
      </c>
      <c r="AH116" t="s">
        <v>1011</v>
      </c>
      <c r="AI116">
        <v>3600</v>
      </c>
      <c r="AJ116" t="s">
        <v>1188</v>
      </c>
      <c r="AK116" t="s">
        <v>1960</v>
      </c>
      <c r="AL116" t="s">
        <v>2095</v>
      </c>
      <c r="AM116" s="3" t="str">
        <f>Vertices[[#This Row],[Vertex]]&amp;CHAR(10)&amp;Vertices[[#This Row],[Followers]]&amp;CHAR(10)&amp;Vertices[[#This Row],[Description]]&amp;CHAR(10)&amp;Vertices[[#This Row],[Tweet]]</f>
        <v>karenchurch
138
Irish researcher working for Telefonica R&amp;D in sunny Spain! Interests in  Mobile Search + Mobile HCI
VCerf: moores law broken, clock speeds are not increasing, so our "crappy" software won't get better itself! #www2010 need better code!</v>
      </c>
      <c r="AN116" t="s">
        <v>2544</v>
      </c>
      <c r="AO116" t="s">
        <v>2973</v>
      </c>
    </row>
    <row r="117" spans="1:41" ht="34.049999999999997" customHeight="1">
      <c r="A117" s="17" t="s">
        <v>309</v>
      </c>
      <c r="C117" s="60">
        <v>7</v>
      </c>
      <c r="D117" s="60">
        <v>6</v>
      </c>
      <c r="E117" s="61">
        <v>1.1658266060706027E-2</v>
      </c>
      <c r="F117" s="61">
        <v>2.5427872860635699</v>
      </c>
      <c r="G117" s="61">
        <v>1.9110728439830235E-2</v>
      </c>
      <c r="H117" s="61">
        <v>0.31944444444444442</v>
      </c>
      <c r="I117" s="18"/>
      <c r="J117" s="18"/>
      <c r="K117" s="19">
        <v>2.8053204353083436</v>
      </c>
      <c r="L117" s="20">
        <v>99.623741318002061</v>
      </c>
      <c r="M117" s="18" t="s">
        <v>1752</v>
      </c>
      <c r="N117" s="18"/>
      <c r="O117" s="25" t="s">
        <v>309</v>
      </c>
      <c r="P117" s="26"/>
      <c r="Q117" s="26"/>
      <c r="R117" s="25"/>
      <c r="S117" s="74" t="s">
        <v>3428</v>
      </c>
      <c r="T117" s="21">
        <v>111.64218537104118</v>
      </c>
      <c r="U117" s="22">
        <v>3523.9990234375</v>
      </c>
      <c r="V117" s="22">
        <v>5788.3330078125</v>
      </c>
      <c r="W117" s="23"/>
      <c r="X117" s="24"/>
      <c r="Y117" s="24"/>
      <c r="Z117" s="15">
        <v>117</v>
      </c>
      <c r="AA117" s="15"/>
      <c r="AB117" s="16"/>
      <c r="AC117">
        <v>120</v>
      </c>
      <c r="AD117">
        <v>339</v>
      </c>
      <c r="AE117">
        <v>597</v>
      </c>
      <c r="AF117">
        <v>0</v>
      </c>
      <c r="AG117" t="s">
        <v>840</v>
      </c>
      <c r="AH117" t="s">
        <v>1043</v>
      </c>
      <c r="AI117">
        <v>32400</v>
      </c>
      <c r="AJ117" t="s">
        <v>1297</v>
      </c>
      <c r="AK117" t="s">
        <v>1960</v>
      </c>
      <c r="AL117" t="s">
        <v>2204</v>
      </c>
      <c r="AM117" s="3" t="str">
        <f>Vertices[[#This Row],[Vertex]]&amp;CHAR(10)&amp;Vertices[[#This Row],[Followers]]&amp;CHAR(10)&amp;Vertices[[#This Row],[Description]]&amp;CHAR(10)&amp;Vertices[[#This Row],[Tweet]]</f>
        <v>sbmoon
339
KAIST prof
In Raleigh till this Friday for visits to NCSU/Duke and #WWW2010</v>
      </c>
      <c r="AN117" t="s">
        <v>2642</v>
      </c>
      <c r="AO117" t="s">
        <v>3082</v>
      </c>
    </row>
    <row r="118" spans="1:41" ht="34.049999999999997" customHeight="1">
      <c r="A118" s="17" t="s">
        <v>311</v>
      </c>
      <c r="C118" s="60">
        <v>8</v>
      </c>
      <c r="D118" s="60">
        <v>16</v>
      </c>
      <c r="E118" s="61">
        <v>1.1650700857801229E-2</v>
      </c>
      <c r="F118" s="61">
        <v>2.6601466992665035</v>
      </c>
      <c r="G118" s="61">
        <v>4.6102794992129111E-2</v>
      </c>
      <c r="H118" s="61">
        <v>0.17279411764705882</v>
      </c>
      <c r="I118" s="18"/>
      <c r="J118" s="18"/>
      <c r="K118" s="19">
        <v>2.4232164449818621</v>
      </c>
      <c r="L118" s="20">
        <v>99.802266458409491</v>
      </c>
      <c r="M118" s="18" t="s">
        <v>1761</v>
      </c>
      <c r="N118" s="18"/>
      <c r="O118" s="25" t="s">
        <v>311</v>
      </c>
      <c r="P118" s="26"/>
      <c r="Q118" s="26"/>
      <c r="R118" s="25"/>
      <c r="S118" s="74" t="s">
        <v>3429</v>
      </c>
      <c r="T118" s="21">
        <v>59.145292612409023</v>
      </c>
      <c r="U118" s="22">
        <v>5221.85693359375</v>
      </c>
      <c r="V118" s="22">
        <v>7865.6318359375</v>
      </c>
      <c r="W118" s="23"/>
      <c r="X118" s="24"/>
      <c r="Y118" s="24"/>
      <c r="Z118" s="15">
        <v>118</v>
      </c>
      <c r="AA118" s="15"/>
      <c r="AB118" s="16"/>
      <c r="AC118">
        <v>193</v>
      </c>
      <c r="AD118">
        <v>181</v>
      </c>
      <c r="AE118">
        <v>1332</v>
      </c>
      <c r="AF118">
        <v>16</v>
      </c>
      <c r="AG118" t="s">
        <v>849</v>
      </c>
      <c r="AH118" t="s">
        <v>1024</v>
      </c>
      <c r="AI118">
        <v>3600</v>
      </c>
      <c r="AJ118" t="s">
        <v>1306</v>
      </c>
      <c r="AK118" t="s">
        <v>1960</v>
      </c>
      <c r="AL118" t="s">
        <v>2213</v>
      </c>
      <c r="AM118" s="3" t="str">
        <f>Vertices[[#This Row],[Vertex]]&amp;CHAR(10)&amp;Vertices[[#This Row],[Followers]]&amp;CHAR(10)&amp;Vertices[[#This Row],[Description]]&amp;CHAR(10)&amp;Vertices[[#This Row],[Tweet]]</f>
        <v>hmuehlburger
181
student of computer science and economics, eLearning, web2.0, semanic web, hci, information retrieval, user modeling, blogging,  PLE researcher
RT @alisohani: #Yahoo #Hadoop infra: 30k nodes (16GB ram, 8 cores); 250k cores; 100k #mapreduce jobs/day. #www2010</v>
      </c>
      <c r="AN118" t="s">
        <v>2648</v>
      </c>
      <c r="AO118" t="s">
        <v>3091</v>
      </c>
    </row>
    <row r="119" spans="1:41" ht="34.049999999999997" customHeight="1">
      <c r="A119" s="17" t="s">
        <v>434</v>
      </c>
      <c r="C119" s="60">
        <v>16</v>
      </c>
      <c r="D119" s="60">
        <v>14</v>
      </c>
      <c r="E119" s="61">
        <v>1.1564326190491213E-2</v>
      </c>
      <c r="F119" s="61">
        <v>2.6136919315403424</v>
      </c>
      <c r="G119" s="61">
        <v>8.4644464077602857E-2</v>
      </c>
      <c r="H119" s="61">
        <v>0.32894736842105265</v>
      </c>
      <c r="I119" s="18"/>
      <c r="J119" s="18"/>
      <c r="K119" s="19">
        <v>2.1281741233373639</v>
      </c>
      <c r="L119" s="20">
        <v>99.940114984546881</v>
      </c>
      <c r="M119" s="18" t="s">
        <v>1880</v>
      </c>
      <c r="N119" s="18"/>
      <c r="O119" s="25" t="s">
        <v>434</v>
      </c>
      <c r="P119" s="26"/>
      <c r="Q119" s="26"/>
      <c r="R119" s="25"/>
      <c r="S119" s="74" t="s">
        <v>3430</v>
      </c>
      <c r="T119" s="21">
        <v>18.609717191186732</v>
      </c>
      <c r="U119" s="22">
        <v>6727.48681640625</v>
      </c>
      <c r="V119" s="22">
        <v>6757.5107421875</v>
      </c>
      <c r="W119" s="23"/>
      <c r="X119" s="24"/>
      <c r="Y119" s="24"/>
      <c r="Z119" s="15">
        <v>119</v>
      </c>
      <c r="AA119" s="15"/>
      <c r="AB119" s="16"/>
      <c r="AC119">
        <v>37</v>
      </c>
      <c r="AD119">
        <v>59</v>
      </c>
      <c r="AE119">
        <v>103</v>
      </c>
      <c r="AF119">
        <v>2</v>
      </c>
      <c r="AH119" t="s">
        <v>1006</v>
      </c>
      <c r="AI119">
        <v>0</v>
      </c>
      <c r="AJ119" t="s">
        <v>1425</v>
      </c>
      <c r="AK119" t="s">
        <v>1960</v>
      </c>
      <c r="AL119" t="s">
        <v>2332</v>
      </c>
      <c r="AM119" s="3" t="str">
        <f>Vertices[[#This Row],[Vertex]]&amp;CHAR(10)&amp;Vertices[[#This Row],[Followers]]&amp;CHAR(10)&amp;Vertices[[#This Row],[Description]]&amp;CHAR(10)&amp;Vertices[[#This Row],[Tweet]]</f>
        <v>junszhao
59
I wonder whether  http://is.gd/bKpRx will change the way research councils evaluate academic researchers #ldow2010 #www2010</v>
      </c>
      <c r="AN119" t="s">
        <v>2759</v>
      </c>
      <c r="AO119" t="s">
        <v>3209</v>
      </c>
    </row>
    <row r="120" spans="1:41" ht="34.049999999999997" customHeight="1">
      <c r="A120" s="17" t="s">
        <v>464</v>
      </c>
      <c r="C120" s="60">
        <v>4</v>
      </c>
      <c r="D120" s="60">
        <v>6</v>
      </c>
      <c r="E120" s="61">
        <v>1.1151340585351218E-2</v>
      </c>
      <c r="F120" s="61">
        <v>2.8361858190709048</v>
      </c>
      <c r="G120" s="61">
        <v>9.1289371368548176E-3</v>
      </c>
      <c r="H120" s="61">
        <v>3.5714285714285712E-2</v>
      </c>
      <c r="I120" s="18"/>
      <c r="J120" s="18"/>
      <c r="K120" s="19">
        <v>10</v>
      </c>
      <c r="L120" s="20">
        <v>75.091223289355625</v>
      </c>
      <c r="M120" s="18" t="s">
        <v>1694</v>
      </c>
      <c r="N120" s="18"/>
      <c r="O120" s="25" t="s">
        <v>464</v>
      </c>
      <c r="P120" s="26"/>
      <c r="Q120" s="26"/>
      <c r="R120" s="25"/>
      <c r="S120" s="74" t="s">
        <v>3431</v>
      </c>
      <c r="T120" s="21">
        <v>7325.6455750888972</v>
      </c>
      <c r="U120" s="22">
        <v>2669.5888671875</v>
      </c>
      <c r="V120" s="22">
        <v>3858.422607421875</v>
      </c>
      <c r="W120" s="23"/>
      <c r="X120" s="24"/>
      <c r="Y120" s="24"/>
      <c r="Z120" s="15">
        <v>120</v>
      </c>
      <c r="AA120" s="15"/>
      <c r="AB120" s="16"/>
      <c r="AC120">
        <v>3048</v>
      </c>
      <c r="AD120">
        <v>22051</v>
      </c>
      <c r="AE120">
        <v>19975</v>
      </c>
      <c r="AF120">
        <v>1720</v>
      </c>
      <c r="AG120" t="s">
        <v>789</v>
      </c>
      <c r="AH120" t="s">
        <v>1008</v>
      </c>
      <c r="AI120">
        <v>-18000</v>
      </c>
      <c r="AJ120" t="s">
        <v>1239</v>
      </c>
      <c r="AK120" t="s">
        <v>1960</v>
      </c>
      <c r="AL120" t="s">
        <v>2146</v>
      </c>
      <c r="AM120" s="3" t="str">
        <f>Vertices[[#This Row],[Vertex]]&amp;CHAR(10)&amp;Vertices[[#This Row],[Followers]]&amp;CHAR(10)&amp;Vertices[[#This Row],[Description]]&amp;CHAR(10)&amp;Vertices[[#This Row],[Tweet]]</f>
        <v>digiphile
22051
Gov2.0 DC Correspondent, @OReillyMedia. Intrigued by technological change, taken with ideas, cooking, the great outdoors, books, dogs, and media, in all forms.
Livestream of Vint Cerf's #www2010 keynote, via @waynesutton: http://bit.ly/4Wc9N @BoraZ is livetweeting. IPv6 at hand.</v>
      </c>
      <c r="AN120" t="s">
        <v>2592</v>
      </c>
      <c r="AO120" t="s">
        <v>3024</v>
      </c>
    </row>
    <row r="121" spans="1:41" ht="34.049999999999997" customHeight="1">
      <c r="A121" s="17" t="s">
        <v>310</v>
      </c>
      <c r="C121" s="60">
        <v>10</v>
      </c>
      <c r="D121" s="60">
        <v>15</v>
      </c>
      <c r="E121" s="61">
        <v>1.1120887355029821E-2</v>
      </c>
      <c r="F121" s="61">
        <v>2.4229828850855744</v>
      </c>
      <c r="G121" s="61">
        <v>3.6168721283610678E-2</v>
      </c>
      <c r="H121" s="61">
        <v>0.21895424836601307</v>
      </c>
      <c r="I121" s="18"/>
      <c r="J121" s="18"/>
      <c r="K121" s="19">
        <v>2.282950423216445</v>
      </c>
      <c r="L121" s="20">
        <v>99.867801003622347</v>
      </c>
      <c r="M121" s="18" t="s">
        <v>1579</v>
      </c>
      <c r="N121" s="18"/>
      <c r="O121" s="25" t="s">
        <v>310</v>
      </c>
      <c r="P121" s="26"/>
      <c r="Q121" s="26"/>
      <c r="R121" s="25"/>
      <c r="S121" s="74" t="s">
        <v>3432</v>
      </c>
      <c r="T121" s="21">
        <v>39.874281346582038</v>
      </c>
      <c r="U121" s="22">
        <v>3965.88818359375</v>
      </c>
      <c r="V121" s="22">
        <v>6706.6748046875</v>
      </c>
      <c r="W121" s="23"/>
      <c r="X121" s="24"/>
      <c r="Y121" s="24"/>
      <c r="Z121" s="15">
        <v>121</v>
      </c>
      <c r="AA121" s="15"/>
      <c r="AB121" s="16"/>
      <c r="AC121">
        <v>152</v>
      </c>
      <c r="AD121">
        <v>123</v>
      </c>
      <c r="AE121">
        <v>570</v>
      </c>
      <c r="AF121">
        <v>956</v>
      </c>
      <c r="AG121" t="s">
        <v>687</v>
      </c>
      <c r="AH121" t="s">
        <v>1011</v>
      </c>
      <c r="AI121">
        <v>3600</v>
      </c>
      <c r="AJ121" t="s">
        <v>1124</v>
      </c>
      <c r="AK121" t="s">
        <v>1960</v>
      </c>
      <c r="AL121" t="s">
        <v>2031</v>
      </c>
      <c r="AM121" s="3" t="str">
        <f>Vertices[[#This Row],[Vertex]]&amp;CHAR(10)&amp;Vertices[[#This Row],[Followers]]&amp;CHAR(10)&amp;Vertices[[#This Row],[Description]]&amp;CHAR(10)&amp;Vertices[[#This Row],[Tweet]]</f>
        <v>pfcdgayo
123
Associate professor @ the University of Oviedo (Spain)
RT @mstrohm: RT @clauwa: put my slides from today's talk about the Wisdom in Tweetonomies online http://slidesha.re/aJ3OoT #semsearch2010 #www2010</v>
      </c>
      <c r="AN121" t="s">
        <v>2484</v>
      </c>
      <c r="AO121" t="s">
        <v>2909</v>
      </c>
    </row>
    <row r="122" spans="1:41" ht="34.049999999999997" customHeight="1">
      <c r="A122" s="17" t="s">
        <v>462</v>
      </c>
      <c r="C122" s="60">
        <v>20</v>
      </c>
      <c r="D122" s="60">
        <v>4</v>
      </c>
      <c r="E122" s="61">
        <v>1.1012911651323933E-2</v>
      </c>
      <c r="F122" s="61">
        <v>2.4669926650366749</v>
      </c>
      <c r="G122" s="61">
        <v>5.6453787792025936E-2</v>
      </c>
      <c r="H122" s="61">
        <v>0.27368421052631581</v>
      </c>
      <c r="I122" s="18"/>
      <c r="J122" s="18"/>
      <c r="K122" s="19">
        <v>2.3530834340991538</v>
      </c>
      <c r="L122" s="20">
        <v>99.835033731015912</v>
      </c>
      <c r="M122" s="18" t="s">
        <v>1618</v>
      </c>
      <c r="N122" s="18"/>
      <c r="O122" s="25" t="s">
        <v>462</v>
      </c>
      <c r="P122" s="26"/>
      <c r="Q122" s="26"/>
      <c r="R122" s="25"/>
      <c r="S122" s="74" t="s">
        <v>3433</v>
      </c>
      <c r="T122" s="21">
        <v>49.50978697949553</v>
      </c>
      <c r="U122" s="22">
        <v>5297.75244140625</v>
      </c>
      <c r="V122" s="22">
        <v>4510.97216796875</v>
      </c>
      <c r="W122" s="23"/>
      <c r="X122" s="24"/>
      <c r="Y122" s="24"/>
      <c r="Z122" s="15">
        <v>122</v>
      </c>
      <c r="AA122" s="15"/>
      <c r="AB122" s="16"/>
      <c r="AC122">
        <v>18</v>
      </c>
      <c r="AD122">
        <v>152</v>
      </c>
      <c r="AE122">
        <v>45</v>
      </c>
      <c r="AF122">
        <v>0</v>
      </c>
      <c r="AG122" t="s">
        <v>720</v>
      </c>
      <c r="AH122" t="s">
        <v>1028</v>
      </c>
      <c r="AI122">
        <v>-32400</v>
      </c>
      <c r="AJ122" t="s">
        <v>1163</v>
      </c>
      <c r="AK122" t="s">
        <v>1960</v>
      </c>
      <c r="AL122" t="s">
        <v>2070</v>
      </c>
      <c r="AM122" s="3" t="str">
        <f>Vertices[[#This Row],[Vertex]]&amp;CHAR(10)&amp;Vertices[[#This Row],[Followers]]&amp;CHAR(10)&amp;Vertices[[#This Row],[Description]]&amp;CHAR(10)&amp;Vertices[[#This Row],[Tweet]]</f>
        <v>WSREST2010
152
First International Workshop on RESTful Design (WS-REST 2010) held at WWW2010
Updated REST Tutorial @WWW2010 slides available from http://www.pautasso.info/lectures/REST-Tutorial-WWW2010.pdf #rest #www2010</v>
      </c>
      <c r="AN122" t="s">
        <v>2520</v>
      </c>
      <c r="AO122" t="s">
        <v>2948</v>
      </c>
    </row>
    <row r="123" spans="1:41" ht="34.049999999999997" customHeight="1">
      <c r="A123" s="17" t="s">
        <v>220</v>
      </c>
      <c r="C123" s="60">
        <v>5</v>
      </c>
      <c r="D123" s="60">
        <v>10</v>
      </c>
      <c r="E123" s="61">
        <v>1.0537211455987542E-2</v>
      </c>
      <c r="F123" s="61">
        <v>2.8557457212713935</v>
      </c>
      <c r="G123" s="61">
        <v>1.1833224224850303E-2</v>
      </c>
      <c r="H123" s="61">
        <v>0.18181818181818182</v>
      </c>
      <c r="I123" s="18"/>
      <c r="J123" s="18"/>
      <c r="K123" s="19">
        <v>3.6396614268440146</v>
      </c>
      <c r="L123" s="20">
        <v>99.233923764580766</v>
      </c>
      <c r="M123" s="18" t="s">
        <v>1655</v>
      </c>
      <c r="N123" s="18"/>
      <c r="O123" s="25" t="s">
        <v>220</v>
      </c>
      <c r="P123" s="26"/>
      <c r="Q123" s="26"/>
      <c r="R123" s="25"/>
      <c r="S123" s="74" t="s">
        <v>3434</v>
      </c>
      <c r="T123" s="21">
        <v>226.27147652121897</v>
      </c>
      <c r="U123" s="22">
        <v>3679.015380859375</v>
      </c>
      <c r="V123" s="22">
        <v>7908.15283203125</v>
      </c>
      <c r="W123" s="23"/>
      <c r="X123" s="24"/>
      <c r="Y123" s="24"/>
      <c r="Z123" s="15">
        <v>123</v>
      </c>
      <c r="AA123" s="15"/>
      <c r="AB123" s="16"/>
      <c r="AC123">
        <v>666</v>
      </c>
      <c r="AD123">
        <v>684</v>
      </c>
      <c r="AE123">
        <v>6490</v>
      </c>
      <c r="AF123">
        <v>16</v>
      </c>
      <c r="AG123" t="s">
        <v>754</v>
      </c>
      <c r="AH123" t="s">
        <v>1011</v>
      </c>
      <c r="AI123">
        <v>3600</v>
      </c>
      <c r="AJ123" t="s">
        <v>1200</v>
      </c>
      <c r="AK123" t="s">
        <v>1960</v>
      </c>
      <c r="AL123" t="s">
        <v>2107</v>
      </c>
      <c r="AM123" s="3" t="str">
        <f>Vertices[[#This Row],[Vertex]]&amp;CHAR(10)&amp;Vertices[[#This Row],[Followers]]&amp;CHAR(10)&amp;Vertices[[#This Row],[Description]]&amp;CHAR(10)&amp;Vertices[[#This Row],[Tweet]]</f>
        <v>josek_net
684
Researcher (AI, DM, NLP...). CTO of Wipley: Social Gamin Platform.
RT @alisohani #www2010 #websci10 All papers Online http://is.gd/bK2yP @olgag #semanticweb #recsys #hcir #social #search #crowdsourcing</v>
      </c>
      <c r="AN123" t="s">
        <v>2556</v>
      </c>
      <c r="AO123" t="s">
        <v>2985</v>
      </c>
    </row>
    <row r="124" spans="1:41" ht="34.049999999999997" customHeight="1">
      <c r="A124" s="17" t="s">
        <v>348</v>
      </c>
      <c r="C124" s="60">
        <v>13</v>
      </c>
      <c r="D124" s="60">
        <v>15</v>
      </c>
      <c r="E124" s="61">
        <v>1.0472566938081971E-2</v>
      </c>
      <c r="F124" s="61">
        <v>2.6185819070904643</v>
      </c>
      <c r="G124" s="61">
        <v>6.5611995549747781E-2</v>
      </c>
      <c r="H124" s="61">
        <v>0.23684210526315788</v>
      </c>
      <c r="I124" s="18"/>
      <c r="J124" s="18"/>
      <c r="K124" s="19">
        <v>2.3917775090689237</v>
      </c>
      <c r="L124" s="20">
        <v>99.816955235784789</v>
      </c>
      <c r="M124" s="18" t="s">
        <v>1628</v>
      </c>
      <c r="N124" s="18"/>
      <c r="O124" s="25" t="s">
        <v>348</v>
      </c>
      <c r="P124" s="26"/>
      <c r="Q124" s="26"/>
      <c r="R124" s="25"/>
      <c r="S124" s="74" t="s">
        <v>3435</v>
      </c>
      <c r="T124" s="21">
        <v>54.825928018344356</v>
      </c>
      <c r="U124" s="22">
        <v>6912.57080078125</v>
      </c>
      <c r="V124" s="22">
        <v>6905.95556640625</v>
      </c>
      <c r="W124" s="23"/>
      <c r="X124" s="24"/>
      <c r="Y124" s="24"/>
      <c r="Z124" s="15">
        <v>124</v>
      </c>
      <c r="AA124" s="15"/>
      <c r="AB124" s="16"/>
      <c r="AC124">
        <v>70</v>
      </c>
      <c r="AD124">
        <v>168</v>
      </c>
      <c r="AE124">
        <v>105</v>
      </c>
      <c r="AF124">
        <v>2</v>
      </c>
      <c r="AG124" t="s">
        <v>730</v>
      </c>
      <c r="AH124" t="s">
        <v>1017</v>
      </c>
      <c r="AI124">
        <v>0</v>
      </c>
      <c r="AJ124" t="s">
        <v>1173</v>
      </c>
      <c r="AK124" t="s">
        <v>1960</v>
      </c>
      <c r="AL124" t="s">
        <v>2080</v>
      </c>
      <c r="AM124" s="3" t="str">
        <f>Vertices[[#This Row],[Vertex]]&amp;CHAR(10)&amp;Vertices[[#This Row],[Followers]]&amp;CHAR(10)&amp;Vertices[[#This Row],[Description]]&amp;CHAR(10)&amp;Vertices[[#This Row],[Tweet]]</f>
        <v>semantictweet
168
SemanticTweets provides a simple FOAF feed of your Twitter friends
@briankelly thanks for the mention. En route to #www2010. Hope to see you there.</v>
      </c>
      <c r="AN124" t="s">
        <v>2530</v>
      </c>
      <c r="AO124" t="s">
        <v>2958</v>
      </c>
    </row>
    <row r="125" spans="1:41" ht="34.049999999999997" customHeight="1">
      <c r="A125" s="17" t="s">
        <v>253</v>
      </c>
      <c r="C125" s="60">
        <v>14</v>
      </c>
      <c r="D125" s="60">
        <v>28</v>
      </c>
      <c r="E125" s="61">
        <v>1.0359156183096321E-2</v>
      </c>
      <c r="F125" s="61">
        <v>2.4400977995110025</v>
      </c>
      <c r="G125" s="61">
        <v>0.12734654734702408</v>
      </c>
      <c r="H125" s="61">
        <v>0.35402298850574715</v>
      </c>
      <c r="I125" s="18"/>
      <c r="J125" s="18"/>
      <c r="K125" s="19">
        <v>2.1668681983071343</v>
      </c>
      <c r="L125" s="20">
        <v>99.922036489315744</v>
      </c>
      <c r="M125" s="18" t="s">
        <v>1703</v>
      </c>
      <c r="N125" s="18"/>
      <c r="O125" s="25" t="s">
        <v>253</v>
      </c>
      <c r="P125" s="26"/>
      <c r="Q125" s="26"/>
      <c r="R125" s="25"/>
      <c r="S125" s="74" t="s">
        <v>3436</v>
      </c>
      <c r="T125" s="21">
        <v>23.925858230035558</v>
      </c>
      <c r="U125" s="22">
        <v>6747.07080078125</v>
      </c>
      <c r="V125" s="22">
        <v>5115.02490234375</v>
      </c>
      <c r="W125" s="23"/>
      <c r="X125" s="24"/>
      <c r="Y125" s="24"/>
      <c r="Z125" s="15">
        <v>125</v>
      </c>
      <c r="AA125" s="15"/>
      <c r="AB125" s="16"/>
      <c r="AC125">
        <v>120</v>
      </c>
      <c r="AD125">
        <v>75</v>
      </c>
      <c r="AE125">
        <v>490</v>
      </c>
      <c r="AF125">
        <v>50</v>
      </c>
      <c r="AG125" t="s">
        <v>796</v>
      </c>
      <c r="AH125" t="s">
        <v>1006</v>
      </c>
      <c r="AI125">
        <v>0</v>
      </c>
      <c r="AJ125" t="s">
        <v>1248</v>
      </c>
      <c r="AK125" t="s">
        <v>1960</v>
      </c>
      <c r="AL125" t="s">
        <v>2155</v>
      </c>
      <c r="AM125" s="3" t="str">
        <f>Vertices[[#This Row],[Vertex]]&amp;CHAR(10)&amp;Vertices[[#This Row],[Followers]]&amp;CHAR(10)&amp;Vertices[[#This Row],[Description]]&amp;CHAR(10)&amp;Vertices[[#This Row],[Tweet]]</f>
        <v>RobVesse
75
PhD Student, RDF hacker and .Net  developer, Ice and Inline Hockey player
RT @junszhao: look forward to "DSNotify: Handling Broken Links in the Web of Data" on Friday morning infrastructure session #www2010</v>
      </c>
      <c r="AN125" t="s">
        <v>2600</v>
      </c>
      <c r="AO125" t="s">
        <v>3033</v>
      </c>
    </row>
    <row r="126" spans="1:41" ht="34.049999999999997" customHeight="1">
      <c r="A126" s="17" t="s">
        <v>333</v>
      </c>
      <c r="C126" s="60">
        <v>22</v>
      </c>
      <c r="D126" s="60">
        <v>23</v>
      </c>
      <c r="E126" s="61">
        <v>1.000577560411762E-2</v>
      </c>
      <c r="F126" s="61">
        <v>2.5061124694376526</v>
      </c>
      <c r="G126" s="61">
        <v>0.13156752272518121</v>
      </c>
      <c r="H126" s="61">
        <v>0.30926916221033868</v>
      </c>
      <c r="I126" s="18"/>
      <c r="J126" s="18"/>
      <c r="K126" s="19">
        <v>2.8295042321644499</v>
      </c>
      <c r="L126" s="20">
        <v>99.612442258482602</v>
      </c>
      <c r="M126" s="18" t="s">
        <v>1731</v>
      </c>
      <c r="N126" s="18"/>
      <c r="O126" s="25" t="s">
        <v>333</v>
      </c>
      <c r="P126" s="26"/>
      <c r="Q126" s="26"/>
      <c r="R126" s="25"/>
      <c r="S126" s="74" t="s">
        <v>3437</v>
      </c>
      <c r="T126" s="21">
        <v>114.96477352032169</v>
      </c>
      <c r="U126" s="22">
        <v>6945.94189453125</v>
      </c>
      <c r="V126" s="22">
        <v>5750.7001953125</v>
      </c>
      <c r="W126" s="23"/>
      <c r="X126" s="24"/>
      <c r="Y126" s="24"/>
      <c r="Z126" s="15">
        <v>126</v>
      </c>
      <c r="AA126" s="15"/>
      <c r="AB126" s="16"/>
      <c r="AC126">
        <v>138</v>
      </c>
      <c r="AD126">
        <v>349</v>
      </c>
      <c r="AE126">
        <v>3353</v>
      </c>
      <c r="AF126">
        <v>5</v>
      </c>
      <c r="AG126" t="s">
        <v>819</v>
      </c>
      <c r="AH126" t="s">
        <v>1031</v>
      </c>
      <c r="AI126">
        <v>0</v>
      </c>
      <c r="AJ126" t="s">
        <v>1276</v>
      </c>
      <c r="AK126" t="s">
        <v>1960</v>
      </c>
      <c r="AL126" t="s">
        <v>2183</v>
      </c>
      <c r="AM126" s="3" t="str">
        <f>Vertices[[#This Row],[Vertex]]&amp;CHAR(10)&amp;Vertices[[#This Row],[Followers]]&amp;CHAR(10)&amp;Vertices[[#This Row],[Description]]&amp;CHAR(10)&amp;Vertices[[#This Row],[Tweet]]</f>
        <v>webr3
349
web application developer focused on realising the write enabled web of data / linked data / web 3.0
RT @ivan_herman: #websci2010 papers on line http://bit.ly/daD1GO #www2010 #websci10</v>
      </c>
      <c r="AN126" t="s">
        <v>2623</v>
      </c>
      <c r="AO126" t="s">
        <v>3061</v>
      </c>
    </row>
    <row r="127" spans="1:41" ht="34.049999999999997" customHeight="1">
      <c r="A127" s="17" t="s">
        <v>339</v>
      </c>
      <c r="C127" s="60">
        <v>0</v>
      </c>
      <c r="D127" s="60">
        <v>9</v>
      </c>
      <c r="E127" s="61">
        <v>9.9987021895661631E-3</v>
      </c>
      <c r="F127" s="61">
        <v>2.5916870415647923</v>
      </c>
      <c r="G127" s="61">
        <v>3.8906684807217741E-2</v>
      </c>
      <c r="H127" s="61">
        <v>0.27777777777777779</v>
      </c>
      <c r="I127" s="18"/>
      <c r="J127" s="18"/>
      <c r="K127" s="19">
        <v>2.2079806529625152</v>
      </c>
      <c r="L127" s="20">
        <v>99.902828088132665</v>
      </c>
      <c r="M127" s="18" t="s">
        <v>1816</v>
      </c>
      <c r="N127" s="18"/>
      <c r="O127" s="25" t="s">
        <v>339</v>
      </c>
      <c r="P127" s="26"/>
      <c r="Q127" s="26"/>
      <c r="R127" s="25"/>
      <c r="S127" s="74" t="s">
        <v>3438</v>
      </c>
      <c r="T127" s="21">
        <v>29.574258083812435</v>
      </c>
      <c r="U127" s="22">
        <v>4445.86328125</v>
      </c>
      <c r="V127" s="22">
        <v>6962.0439453125</v>
      </c>
      <c r="W127" s="23"/>
      <c r="X127" s="24"/>
      <c r="Y127" s="24"/>
      <c r="Z127" s="15">
        <v>127</v>
      </c>
      <c r="AA127" s="15"/>
      <c r="AB127" s="16"/>
      <c r="AC127">
        <v>127</v>
      </c>
      <c r="AD127">
        <v>92</v>
      </c>
      <c r="AE127">
        <v>612</v>
      </c>
      <c r="AF127">
        <v>14</v>
      </c>
      <c r="AG127" t="s">
        <v>889</v>
      </c>
      <c r="AH127" t="s">
        <v>1039</v>
      </c>
      <c r="AI127">
        <v>28800</v>
      </c>
      <c r="AJ127" t="s">
        <v>1361</v>
      </c>
      <c r="AK127" t="s">
        <v>1960</v>
      </c>
      <c r="AL127" t="s">
        <v>2268</v>
      </c>
      <c r="AM127" s="3" t="str">
        <f>Vertices[[#This Row],[Vertex]]&amp;CHAR(10)&amp;Vertices[[#This Row],[Followers]]&amp;CHAR(10)&amp;Vertices[[#This Row],[Description]]&amp;CHAR(10)&amp;Vertices[[#This Row],[Tweet]]</f>
        <v>atosdps
92
Web痴心6年中; Google景仰6年中; Twitter中毒3年中; Java摸爬6年中' Semantic Web梦境3年中; UCD&amp;UX迷茫1年中; Linux懵懂5年中; Internet of Things关注1年中; Python入门0年中; 自由开放民主笃信中，于是，翻墙健身4年中。
RT @nitya: #www2010 "What is Twitter? A Social Network or a News Media?" http://bit.ly/bxBBSz, http://bit.ly/dmIvfj</v>
      </c>
      <c r="AN127" t="s">
        <v>2700</v>
      </c>
      <c r="AO127" t="s">
        <v>3146</v>
      </c>
    </row>
    <row r="128" spans="1:41" ht="34.049999999999997" customHeight="1">
      <c r="A128" s="17" t="s">
        <v>542</v>
      </c>
      <c r="C128" s="60">
        <v>10</v>
      </c>
      <c r="D128" s="60">
        <v>5</v>
      </c>
      <c r="E128" s="61">
        <v>9.461289069696668E-3</v>
      </c>
      <c r="F128" s="61">
        <v>2.415647921760391</v>
      </c>
      <c r="G128" s="61">
        <v>2.6157957150429782E-2</v>
      </c>
      <c r="H128" s="61">
        <v>0.14393939393939395</v>
      </c>
      <c r="I128" s="18"/>
      <c r="J128" s="18"/>
      <c r="K128" s="19">
        <v>9.6033857315598556</v>
      </c>
      <c r="L128" s="20">
        <v>96.447575687082519</v>
      </c>
      <c r="M128" s="18" t="s">
        <v>1534</v>
      </c>
      <c r="N128" s="18"/>
      <c r="O128" s="25" t="s">
        <v>542</v>
      </c>
      <c r="P128" s="26"/>
      <c r="Q128" s="26"/>
      <c r="R128" s="25"/>
      <c r="S128" s="74" t="s">
        <v>3439</v>
      </c>
      <c r="T128" s="21">
        <v>1045.6217141337941</v>
      </c>
      <c r="U128" s="22">
        <v>3983.6240234375</v>
      </c>
      <c r="V128" s="22">
        <v>4954.82080078125</v>
      </c>
      <c r="W128" s="23"/>
      <c r="X128" s="24"/>
      <c r="Y128" s="24"/>
      <c r="Z128" s="15">
        <v>128</v>
      </c>
      <c r="AA128" s="15"/>
      <c r="AB128" s="16"/>
      <c r="AC128">
        <v>395</v>
      </c>
      <c r="AD128">
        <v>3150</v>
      </c>
      <c r="AE128">
        <v>5358</v>
      </c>
      <c r="AF128">
        <v>2</v>
      </c>
      <c r="AG128" t="s">
        <v>645</v>
      </c>
      <c r="AH128" t="s">
        <v>1012</v>
      </c>
      <c r="AI128">
        <v>-28800</v>
      </c>
      <c r="AJ128" t="s">
        <v>1079</v>
      </c>
      <c r="AK128" t="s">
        <v>1960</v>
      </c>
      <c r="AL128" t="s">
        <v>1986</v>
      </c>
      <c r="AM128" s="3" t="str">
        <f>Vertices[[#This Row],[Vertex]]&amp;CHAR(10)&amp;Vertices[[#This Row],[Followers]]&amp;CHAR(10)&amp;Vertices[[#This Row],[Description]]&amp;CHAR(10)&amp;Vertices[[#This Row],[Tweet]]</f>
        <v>carlmalamud
3150
Open Source America's Operating System.  It's not just a good idea, it's the law.
Obama couldn't land the Olympics, but Green came through with WWW2010. http://fax.org/a1zbra (ht @smalljones)</v>
      </c>
      <c r="AN128" t="s">
        <v>2440</v>
      </c>
      <c r="AO128" t="s">
        <v>2864</v>
      </c>
    </row>
    <row r="129" spans="1:41" ht="34.049999999999997" customHeight="1">
      <c r="A129" s="17" t="s">
        <v>480</v>
      </c>
      <c r="C129" s="60">
        <v>11</v>
      </c>
      <c r="D129" s="60">
        <v>9</v>
      </c>
      <c r="E129" s="61">
        <v>9.1046591220640578E-3</v>
      </c>
      <c r="F129" s="61">
        <v>2.4400977995110025</v>
      </c>
      <c r="G129" s="61">
        <v>7.2328881804510331E-2</v>
      </c>
      <c r="H129" s="61">
        <v>0.37083333333333335</v>
      </c>
      <c r="I129" s="18"/>
      <c r="J129" s="18"/>
      <c r="K129" s="19">
        <v>2.3482466747279322</v>
      </c>
      <c r="L129" s="20">
        <v>99.837293542919809</v>
      </c>
      <c r="M129" s="18" t="s">
        <v>1736</v>
      </c>
      <c r="N129" s="18"/>
      <c r="O129" s="25" t="s">
        <v>480</v>
      </c>
      <c r="P129" s="26"/>
      <c r="Q129" s="26"/>
      <c r="R129" s="25"/>
      <c r="S129" s="74" t="s">
        <v>3440</v>
      </c>
      <c r="T129" s="21">
        <v>48.84526934963943</v>
      </c>
      <c r="U129" s="22">
        <v>5152.6591796875</v>
      </c>
      <c r="V129" s="22">
        <v>4983.81005859375</v>
      </c>
      <c r="W129" s="23"/>
      <c r="X129" s="24"/>
      <c r="Y129" s="24"/>
      <c r="Z129" s="15">
        <v>129</v>
      </c>
      <c r="AA129" s="15"/>
      <c r="AB129" s="16"/>
      <c r="AC129">
        <v>86</v>
      </c>
      <c r="AD129">
        <v>150</v>
      </c>
      <c r="AE129">
        <v>1735</v>
      </c>
      <c r="AF129">
        <v>0</v>
      </c>
      <c r="AG129" t="s">
        <v>824</v>
      </c>
      <c r="AH129" t="s">
        <v>1020</v>
      </c>
      <c r="AI129">
        <v>-18000</v>
      </c>
      <c r="AJ129" t="s">
        <v>1281</v>
      </c>
      <c r="AK129" t="s">
        <v>1960</v>
      </c>
      <c r="AL129" t="s">
        <v>2188</v>
      </c>
      <c r="AM129" s="3" t="str">
        <f>Vertices[[#This Row],[Vertex]]&amp;CHAR(10)&amp;Vertices[[#This Row],[Followers]]&amp;CHAR(10)&amp;Vertices[[#This Row],[Description]]&amp;CHAR(10)&amp;Vertices[[#This Row],[Tweet]]</f>
        <v>olyerickson
150
Innovative solutions for content identification, description and monetization (Vermont, USA)
@zbeauvais: @tommyh Ambition: 1. Co-invent Internet 2. Start wine collection #www2010</v>
      </c>
      <c r="AN129" t="s">
        <v>2628</v>
      </c>
      <c r="AO129" t="s">
        <v>3066</v>
      </c>
    </row>
    <row r="130" spans="1:41" ht="34.049999999999997" customHeight="1">
      <c r="A130" s="17" t="s">
        <v>439</v>
      </c>
      <c r="C130" s="60">
        <v>10</v>
      </c>
      <c r="D130" s="60">
        <v>9</v>
      </c>
      <c r="E130" s="61">
        <v>9.0175210488080554E-3</v>
      </c>
      <c r="F130" s="61">
        <v>2.4963325183374083</v>
      </c>
      <c r="G130" s="61">
        <v>5.1521770851272922E-2</v>
      </c>
      <c r="H130" s="61">
        <v>0.16190476190476191</v>
      </c>
      <c r="I130" s="18"/>
      <c r="J130" s="18"/>
      <c r="K130" s="19">
        <v>2.5489721886336154</v>
      </c>
      <c r="L130" s="20">
        <v>99.743511348908314</v>
      </c>
      <c r="M130" s="18" t="s">
        <v>1622</v>
      </c>
      <c r="N130" s="18"/>
      <c r="O130" s="25" t="s">
        <v>439</v>
      </c>
      <c r="P130" s="26"/>
      <c r="Q130" s="26"/>
      <c r="R130" s="25"/>
      <c r="S130" s="74" t="s">
        <v>3441</v>
      </c>
      <c r="T130" s="21">
        <v>76.422750988667701</v>
      </c>
      <c r="U130" s="22">
        <v>5170.3271484375</v>
      </c>
      <c r="V130" s="22">
        <v>4447.45166015625</v>
      </c>
      <c r="W130" s="23"/>
      <c r="X130" s="24"/>
      <c r="Y130" s="24"/>
      <c r="Z130" s="15">
        <v>130</v>
      </c>
      <c r="AA130" s="15"/>
      <c r="AB130" s="16"/>
      <c r="AC130">
        <v>51</v>
      </c>
      <c r="AD130">
        <v>233</v>
      </c>
      <c r="AE130">
        <v>800</v>
      </c>
      <c r="AF130">
        <v>0</v>
      </c>
      <c r="AG130" t="s">
        <v>724</v>
      </c>
      <c r="AH130" t="s">
        <v>1020</v>
      </c>
      <c r="AI130">
        <v>-18000</v>
      </c>
      <c r="AJ130" t="s">
        <v>1167</v>
      </c>
      <c r="AK130" t="s">
        <v>1960</v>
      </c>
      <c r="AL130" t="s">
        <v>2074</v>
      </c>
      <c r="AM130" s="3" t="str">
        <f>Vertices[[#This Row],[Vertex]]&amp;CHAR(10)&amp;Vertices[[#This Row],[Followers]]&amp;CHAR(10)&amp;Vertices[[#This Row],[Description]]&amp;CHAR(10)&amp;Vertices[[#This Row],[Tweet]]</f>
        <v>neumarcx
233
http://www.marconeumann.org
RT @GwynneMurphy: We have all become reporters in some sense. Geo tracking, posting data, etc. ~ V Cerf #www2010 #fw2010</v>
      </c>
      <c r="AN130" t="s">
        <v>2524</v>
      </c>
      <c r="AO130" t="s">
        <v>2952</v>
      </c>
    </row>
    <row r="131" spans="1:41" ht="34.049999999999997" customHeight="1">
      <c r="A131" s="17" t="s">
        <v>541</v>
      </c>
      <c r="C131" s="60">
        <v>11</v>
      </c>
      <c r="D131" s="60">
        <v>2</v>
      </c>
      <c r="E131" s="61">
        <v>8.9578268728606105E-3</v>
      </c>
      <c r="F131" s="61">
        <v>2.8166259168704157</v>
      </c>
      <c r="G131" s="61">
        <v>1.6574206742640592E-2</v>
      </c>
      <c r="H131" s="61">
        <v>2.2727272727272728E-2</v>
      </c>
      <c r="I131" s="18"/>
      <c r="J131" s="18"/>
      <c r="K131" s="19">
        <v>10</v>
      </c>
      <c r="L131" s="20">
        <v>94.434083280715157</v>
      </c>
      <c r="M131" s="18" t="s">
        <v>1730</v>
      </c>
      <c r="N131" s="18"/>
      <c r="O131" s="25" t="s">
        <v>541</v>
      </c>
      <c r="P131" s="26"/>
      <c r="Q131" s="26"/>
      <c r="R131" s="25"/>
      <c r="S131" s="74" t="s">
        <v>3442</v>
      </c>
      <c r="T131" s="21">
        <v>1637.706922335582</v>
      </c>
      <c r="U131" s="22">
        <v>3808.1240234375</v>
      </c>
      <c r="V131" s="22">
        <v>4142.2431640625</v>
      </c>
      <c r="W131" s="23"/>
      <c r="X131" s="24"/>
      <c r="Y131" s="24"/>
      <c r="Z131" s="15">
        <v>131</v>
      </c>
      <c r="AA131" s="15"/>
      <c r="AB131" s="16"/>
      <c r="AC131">
        <v>1034</v>
      </c>
      <c r="AD131">
        <v>4932</v>
      </c>
      <c r="AE131">
        <v>2725</v>
      </c>
      <c r="AF131">
        <v>967</v>
      </c>
      <c r="AH131" t="s">
        <v>1012</v>
      </c>
      <c r="AI131">
        <v>-28800</v>
      </c>
      <c r="AJ131" t="s">
        <v>1275</v>
      </c>
      <c r="AK131" t="s">
        <v>1960</v>
      </c>
      <c r="AL131" t="s">
        <v>2182</v>
      </c>
      <c r="AM131" s="3" t="str">
        <f>Vertices[[#This Row],[Vertex]]&amp;CHAR(10)&amp;Vertices[[#This Row],[Followers]]&amp;CHAR(10)&amp;Vertices[[#This Row],[Description]]&amp;CHAR(10)&amp;Vertices[[#This Row],[Tweet]]</f>
        <v>daveman692
4932
Just landed. Now to find some dinner in Raleigh. #WWW2010</v>
      </c>
      <c r="AN131" t="s">
        <v>2622</v>
      </c>
      <c r="AO131" t="s">
        <v>3060</v>
      </c>
    </row>
    <row r="132" spans="1:41" ht="34.049999999999997" customHeight="1">
      <c r="A132" s="17" t="s">
        <v>288</v>
      </c>
      <c r="C132" s="60">
        <v>13</v>
      </c>
      <c r="D132" s="60">
        <v>14</v>
      </c>
      <c r="E132" s="61">
        <v>8.7279446181172792E-3</v>
      </c>
      <c r="F132" s="61">
        <v>2.486552567237164</v>
      </c>
      <c r="G132" s="61">
        <v>2.7604778682913805E-2</v>
      </c>
      <c r="H132" s="61">
        <v>0.25833333333333336</v>
      </c>
      <c r="I132" s="18"/>
      <c r="J132" s="18"/>
      <c r="K132" s="19">
        <v>2.4328899637243047</v>
      </c>
      <c r="L132" s="20">
        <v>99.79774683460171</v>
      </c>
      <c r="M132" s="18" t="s">
        <v>1739</v>
      </c>
      <c r="N132" s="18"/>
      <c r="O132" s="25" t="s">
        <v>288</v>
      </c>
      <c r="P132" s="26"/>
      <c r="Q132" s="26"/>
      <c r="R132" s="25"/>
      <c r="S132" s="74" t="s">
        <v>3443</v>
      </c>
      <c r="T132" s="21">
        <v>60.474327872121229</v>
      </c>
      <c r="U132" s="22">
        <v>3647.584716796875</v>
      </c>
      <c r="V132" s="22">
        <v>5746.0498046875</v>
      </c>
      <c r="W132" s="23"/>
      <c r="X132" s="24"/>
      <c r="Y132" s="24"/>
      <c r="Z132" s="15">
        <v>132</v>
      </c>
      <c r="AA132" s="15"/>
      <c r="AB132" s="16"/>
      <c r="AC132">
        <v>180</v>
      </c>
      <c r="AD132">
        <v>185</v>
      </c>
      <c r="AE132">
        <v>646</v>
      </c>
      <c r="AF132">
        <v>0</v>
      </c>
      <c r="AG132" t="s">
        <v>827</v>
      </c>
      <c r="AH132" t="s">
        <v>1012</v>
      </c>
      <c r="AI132">
        <v>-28800</v>
      </c>
      <c r="AJ132" t="s">
        <v>1284</v>
      </c>
      <c r="AK132" t="s">
        <v>1960</v>
      </c>
      <c r="AL132" t="s">
        <v>2191</v>
      </c>
      <c r="AM132" s="3" t="str">
        <f>Vertices[[#This Row],[Vertex]]&amp;CHAR(10)&amp;Vertices[[#This Row],[Followers]]&amp;CHAR(10)&amp;Vertices[[#This Row],[Description]]&amp;CHAR(10)&amp;Vertices[[#This Row],[Tweet]]</f>
        <v>jerepick
185
Research Scientist at FXPAL. Interests: Collaborative information seeking, music retrieval, text retrieval, photography
RT @alisohani: I am seriously concerned about attempts to centralize the web. - @timberners_lee #websci10 #www2010 #decentralized #p2p</v>
      </c>
      <c r="AN132" t="s">
        <v>2561</v>
      </c>
      <c r="AO132" t="s">
        <v>3069</v>
      </c>
    </row>
    <row r="133" spans="1:41" ht="34.049999999999997" customHeight="1">
      <c r="A133" s="17" t="s">
        <v>274</v>
      </c>
      <c r="C133" s="60">
        <v>4</v>
      </c>
      <c r="D133" s="60">
        <v>14</v>
      </c>
      <c r="E133" s="61">
        <v>8.7214730205496648E-3</v>
      </c>
      <c r="F133" s="61">
        <v>2.6699266503667483</v>
      </c>
      <c r="G133" s="61">
        <v>5.5528811588260597E-2</v>
      </c>
      <c r="H133" s="61">
        <v>0.24175824175824176</v>
      </c>
      <c r="I133" s="18"/>
      <c r="J133" s="18"/>
      <c r="K133" s="19">
        <v>3.0592503022974609</v>
      </c>
      <c r="L133" s="20">
        <v>99.50510119304775</v>
      </c>
      <c r="M133" s="18" t="s">
        <v>1721</v>
      </c>
      <c r="N133" s="18"/>
      <c r="O133" s="25" t="s">
        <v>274</v>
      </c>
      <c r="P133" s="26"/>
      <c r="Q133" s="26"/>
      <c r="R133" s="25"/>
      <c r="S133" s="74" t="s">
        <v>3444</v>
      </c>
      <c r="T133" s="21">
        <v>146.5293609384866</v>
      </c>
      <c r="U133" s="22">
        <v>7434.8857421875</v>
      </c>
      <c r="V133" s="22">
        <v>5275.72607421875</v>
      </c>
      <c r="W133" s="23"/>
      <c r="X133" s="24"/>
      <c r="Y133" s="24"/>
      <c r="Z133" s="15">
        <v>133</v>
      </c>
      <c r="AA133" s="15"/>
      <c r="AB133" s="16"/>
      <c r="AC133">
        <v>419</v>
      </c>
      <c r="AD133">
        <v>444</v>
      </c>
      <c r="AE133">
        <v>1824</v>
      </c>
      <c r="AF133">
        <v>9</v>
      </c>
      <c r="AG133" t="s">
        <v>810</v>
      </c>
      <c r="AH133" t="s">
        <v>1009</v>
      </c>
      <c r="AI133">
        <v>-21600</v>
      </c>
      <c r="AJ133" t="s">
        <v>1266</v>
      </c>
      <c r="AK133" t="s">
        <v>1960</v>
      </c>
      <c r="AL133" t="s">
        <v>2173</v>
      </c>
      <c r="AM133" s="3" t="str">
        <f>Vertices[[#This Row],[Vertex]]&amp;CHAR(10)&amp;Vertices[[#This Row],[Followers]]&amp;CHAR(10)&amp;Vertices[[#This Row],[Description]]&amp;CHAR(10)&amp;Vertices[[#This Row],[Tweet]]</f>
        <v>jaymyers
444
Web dev for BBY, microformat author semantic web and portability advocate
RT @juansequeda: Welcome to Consuming Linked Data slides #linkeddata #www2010 http://bit.ly/dsOfcz</v>
      </c>
      <c r="AN133" t="s">
        <v>2613</v>
      </c>
      <c r="AO133" t="s">
        <v>3051</v>
      </c>
    </row>
    <row r="134" spans="1:41" ht="34.049999999999997" customHeight="1">
      <c r="A134" s="17" t="s">
        <v>257</v>
      </c>
      <c r="C134" s="60">
        <v>4</v>
      </c>
      <c r="D134" s="60">
        <v>3</v>
      </c>
      <c r="E134" s="61">
        <v>8.6343120861433476E-3</v>
      </c>
      <c r="F134" s="61">
        <v>3.1540342298288508</v>
      </c>
      <c r="G134" s="61">
        <v>3.5818159574628698E-3</v>
      </c>
      <c r="H134" s="61">
        <v>0.23333333333333334</v>
      </c>
      <c r="I134" s="18"/>
      <c r="J134" s="18"/>
      <c r="K134" s="19">
        <v>2.0362756952841594</v>
      </c>
      <c r="L134" s="20">
        <v>99.983051410720819</v>
      </c>
      <c r="M134" s="18" t="s">
        <v>1700</v>
      </c>
      <c r="N134" s="18"/>
      <c r="O134" s="25" t="s">
        <v>257</v>
      </c>
      <c r="P134" s="26"/>
      <c r="Q134" s="26"/>
      <c r="R134" s="25"/>
      <c r="S134" s="74" t="s">
        <v>3445</v>
      </c>
      <c r="T134" s="21">
        <v>5.9838822239207738</v>
      </c>
      <c r="U134" s="22">
        <v>4823.64697265625</v>
      </c>
      <c r="V134" s="22">
        <v>8855.09375</v>
      </c>
      <c r="W134" s="23"/>
      <c r="X134" s="24"/>
      <c r="Y134" s="24"/>
      <c r="Z134" s="15">
        <v>134</v>
      </c>
      <c r="AA134" s="15"/>
      <c r="AB134" s="16"/>
      <c r="AC134">
        <v>9</v>
      </c>
      <c r="AD134">
        <v>21</v>
      </c>
      <c r="AE134">
        <v>28</v>
      </c>
      <c r="AF134">
        <v>9</v>
      </c>
      <c r="AG134" t="s">
        <v>795</v>
      </c>
      <c r="AH134" t="s">
        <v>1007</v>
      </c>
      <c r="AI134">
        <v>3600</v>
      </c>
      <c r="AJ134" t="s">
        <v>1245</v>
      </c>
      <c r="AK134" t="s">
        <v>1960</v>
      </c>
      <c r="AL134" t="s">
        <v>2152</v>
      </c>
      <c r="AM134" s="3" t="str">
        <f>Vertices[[#This Row],[Vertex]]&amp;CHAR(10)&amp;Vertices[[#This Row],[Followers]]&amp;CHAR(10)&amp;Vertices[[#This Row],[Description]]&amp;CHAR(10)&amp;Vertices[[#This Row],[Tweet]]</f>
        <v>searchcomputing
21
Search Computing (Seco) is a project funded by the European Research Council (ERC). SeCo started on November 1st, 2008 and will last 5 years.
RT @MarcoBrambi: #www2010 #Serendipity (Andre et al. CHI 2009): 20% of search results evaluated as interesting by users, although not relevant to the query</v>
      </c>
      <c r="AN134" t="s">
        <v>2597</v>
      </c>
      <c r="AO134" t="s">
        <v>3030</v>
      </c>
    </row>
    <row r="135" spans="1:41" ht="34.049999999999997" customHeight="1">
      <c r="A135" s="17" t="s">
        <v>324</v>
      </c>
      <c r="C135" s="60">
        <v>2</v>
      </c>
      <c r="D135" s="60">
        <v>6</v>
      </c>
      <c r="E135" s="61">
        <v>8.4746059583075302E-3</v>
      </c>
      <c r="F135" s="61">
        <v>2.6063569682151591</v>
      </c>
      <c r="G135" s="61">
        <v>1.0549837989360314E-2</v>
      </c>
      <c r="H135" s="61">
        <v>7.1428571428571425E-2</v>
      </c>
      <c r="I135" s="18"/>
      <c r="J135" s="18"/>
      <c r="K135" s="19">
        <v>5.3857315598548974</v>
      </c>
      <c r="L135" s="20">
        <v>98.418131667275929</v>
      </c>
      <c r="M135" s="18" t="s">
        <v>1773</v>
      </c>
      <c r="N135" s="18"/>
      <c r="O135" s="25" t="s">
        <v>324</v>
      </c>
      <c r="P135" s="26"/>
      <c r="Q135" s="26"/>
      <c r="R135" s="25"/>
      <c r="S135" s="74" t="s">
        <v>3446</v>
      </c>
      <c r="T135" s="21">
        <v>466.16234089927218</v>
      </c>
      <c r="U135" s="22">
        <v>4432.43701171875</v>
      </c>
      <c r="V135" s="22">
        <v>2958.885498046875</v>
      </c>
      <c r="W135" s="23"/>
      <c r="X135" s="24"/>
      <c r="Y135" s="24"/>
      <c r="Z135" s="15">
        <v>135</v>
      </c>
      <c r="AA135" s="15"/>
      <c r="AB135" s="16"/>
      <c r="AC135">
        <v>681</v>
      </c>
      <c r="AD135">
        <v>1406</v>
      </c>
      <c r="AE135">
        <v>6365</v>
      </c>
      <c r="AF135">
        <v>10</v>
      </c>
      <c r="AG135" t="s">
        <v>859</v>
      </c>
      <c r="AH135" t="s">
        <v>1008</v>
      </c>
      <c r="AI135">
        <v>-18000</v>
      </c>
      <c r="AJ135" t="s">
        <v>1318</v>
      </c>
      <c r="AK135" t="s">
        <v>1960</v>
      </c>
      <c r="AL135" t="s">
        <v>2225</v>
      </c>
      <c r="AM135" s="3" t="str">
        <f>Vertices[[#This Row],[Vertex]]&amp;CHAR(10)&amp;Vertices[[#This Row],[Followers]]&amp;CHAR(10)&amp;Vertices[[#This Row],[Description]]&amp;CHAR(10)&amp;Vertices[[#This Row],[Tweet]]</f>
        <v>mojosd
1406
Editor-In-Chief, Telefonica Developer Communities
RT @www2010: #www2010 #wral Raleigh hosts Web visionaries for week-long conference http://is.gd/bJade</v>
      </c>
      <c r="AN135" t="s">
        <v>2660</v>
      </c>
      <c r="AO135" t="s">
        <v>3103</v>
      </c>
    </row>
    <row r="136" spans="1:41" ht="34.049999999999997" customHeight="1">
      <c r="A136" s="17" t="s">
        <v>293</v>
      </c>
      <c r="C136" s="60">
        <v>12</v>
      </c>
      <c r="D136" s="60">
        <v>10</v>
      </c>
      <c r="E136" s="61">
        <v>8.4581835640199048E-3</v>
      </c>
      <c r="F136" s="61">
        <v>2.4474327628361858</v>
      </c>
      <c r="G136" s="61">
        <v>7.985324915279296E-2</v>
      </c>
      <c r="H136" s="61">
        <v>0.23421052631578948</v>
      </c>
      <c r="I136" s="18"/>
      <c r="J136" s="18"/>
      <c r="K136" s="19">
        <v>3.259975816203144</v>
      </c>
      <c r="L136" s="20">
        <v>99.411318999036254</v>
      </c>
      <c r="M136" s="18" t="s">
        <v>1681</v>
      </c>
      <c r="N136" s="18"/>
      <c r="O136" s="25" t="s">
        <v>293</v>
      </c>
      <c r="P136" s="26"/>
      <c r="Q136" s="26"/>
      <c r="R136" s="25"/>
      <c r="S136" s="74" t="s">
        <v>3447</v>
      </c>
      <c r="T136" s="21">
        <v>174.10684257751487</v>
      </c>
      <c r="U136" s="22">
        <v>6173.8466796875</v>
      </c>
      <c r="V136" s="22">
        <v>5143.39013671875</v>
      </c>
      <c r="W136" s="23"/>
      <c r="X136" s="24"/>
      <c r="Y136" s="24"/>
      <c r="Z136" s="15">
        <v>136</v>
      </c>
      <c r="AA136" s="15"/>
      <c r="AB136" s="16"/>
      <c r="AC136">
        <v>133</v>
      </c>
      <c r="AD136">
        <v>527</v>
      </c>
      <c r="AE136">
        <v>2839</v>
      </c>
      <c r="AF136">
        <v>3</v>
      </c>
      <c r="AG136" t="s">
        <v>777</v>
      </c>
      <c r="AH136" t="s">
        <v>1010</v>
      </c>
      <c r="AI136">
        <v>-10800</v>
      </c>
      <c r="AJ136" t="s">
        <v>1226</v>
      </c>
      <c r="AK136" t="s">
        <v>1960</v>
      </c>
      <c r="AL136" t="s">
        <v>2133</v>
      </c>
      <c r="AM136" s="3" t="str">
        <f>Vertices[[#This Row],[Vertex]]&amp;CHAR(10)&amp;Vertices[[#This Row],[Followers]]&amp;CHAR(10)&amp;Vertices[[#This Row],[Description]]&amp;CHAR(10)&amp;Vertices[[#This Row],[Tweet]]</f>
        <v>titticimmino
527
e-Learning Consultant | LLL in Semantic Web |  Mathematician Trainer | Trainer at INVALSI | books addicted
RT @shashivelur: Real-time #SemanticWeb in &lt;= 140 chars: http://ow.ly/1DTIV #ldow2010 #linkeddata #twitter #www2010 /via @tommyh</v>
      </c>
      <c r="AN136" t="s">
        <v>2581</v>
      </c>
      <c r="AO136" t="s">
        <v>3011</v>
      </c>
    </row>
    <row r="137" spans="1:41" ht="34.049999999999997" customHeight="1">
      <c r="A137" s="17" t="s">
        <v>387</v>
      </c>
      <c r="C137" s="60">
        <v>4</v>
      </c>
      <c r="D137" s="60">
        <v>9</v>
      </c>
      <c r="E137" s="61">
        <v>8.4149051258567316E-3</v>
      </c>
      <c r="F137" s="61">
        <v>2.9168704156479217</v>
      </c>
      <c r="G137" s="61">
        <v>5.6131001247436661E-3</v>
      </c>
      <c r="H137" s="61">
        <v>0.16363636363636364</v>
      </c>
      <c r="I137" s="18"/>
      <c r="J137" s="18"/>
      <c r="K137" s="19">
        <v>2.6844014510278114</v>
      </c>
      <c r="L137" s="20">
        <v>99.680236615599355</v>
      </c>
      <c r="M137" s="18" t="s">
        <v>1847</v>
      </c>
      <c r="N137" s="18"/>
      <c r="O137" s="25" t="s">
        <v>387</v>
      </c>
      <c r="P137" s="26"/>
      <c r="Q137" s="26"/>
      <c r="R137" s="25"/>
      <c r="S137" s="74" t="s">
        <v>3448</v>
      </c>
      <c r="T137" s="21">
        <v>95.029244624638594</v>
      </c>
      <c r="U137" s="22">
        <v>2684.884033203125</v>
      </c>
      <c r="V137" s="22">
        <v>2668.841796875</v>
      </c>
      <c r="W137" s="23"/>
      <c r="X137" s="24"/>
      <c r="Y137" s="24"/>
      <c r="Z137" s="15">
        <v>137</v>
      </c>
      <c r="AA137" s="15"/>
      <c r="AB137" s="16"/>
      <c r="AC137">
        <v>300</v>
      </c>
      <c r="AD137">
        <v>289</v>
      </c>
      <c r="AE137">
        <v>1391</v>
      </c>
      <c r="AF137">
        <v>6</v>
      </c>
      <c r="AG137" t="s">
        <v>913</v>
      </c>
      <c r="AH137" t="s">
        <v>1020</v>
      </c>
      <c r="AI137">
        <v>-18000</v>
      </c>
      <c r="AJ137" t="s">
        <v>1392</v>
      </c>
      <c r="AK137" t="s">
        <v>1960</v>
      </c>
      <c r="AL137" t="s">
        <v>2299</v>
      </c>
      <c r="AM137" s="3" t="str">
        <f>Vertices[[#This Row],[Vertex]]&amp;CHAR(10)&amp;Vertices[[#This Row],[Followers]]&amp;CHAR(10)&amp;Vertices[[#This Row],[Description]]&amp;CHAR(10)&amp;Vertices[[#This Row],[Tweet]]</f>
        <v>KeAnne
289
Marketer, data manager at NCSU by day; librarian in training and Mommy at night. 
@bethanyvsmith I want to, but it's an impossible week to be out of the office.  I hope to follow along on Twitter #fw2010 #www2010</v>
      </c>
      <c r="AN137" t="s">
        <v>2728</v>
      </c>
      <c r="AO137" t="s">
        <v>3177</v>
      </c>
    </row>
    <row r="138" spans="1:41" ht="34.049999999999997" customHeight="1">
      <c r="A138" s="17" t="s">
        <v>454</v>
      </c>
      <c r="C138" s="60">
        <v>1</v>
      </c>
      <c r="D138" s="60">
        <v>6</v>
      </c>
      <c r="E138" s="61">
        <v>8.1149622736455627E-3</v>
      </c>
      <c r="F138" s="61">
        <v>2.5770171149144256</v>
      </c>
      <c r="G138" s="61">
        <v>1.3620829171913292E-2</v>
      </c>
      <c r="H138" s="61">
        <v>9.5238095238095233E-2</v>
      </c>
      <c r="I138" s="18"/>
      <c r="J138" s="18"/>
      <c r="K138" s="19">
        <v>4.2829504232164446</v>
      </c>
      <c r="L138" s="20">
        <v>98.9333687813632</v>
      </c>
      <c r="M138" s="18" t="s">
        <v>1793</v>
      </c>
      <c r="N138" s="18"/>
      <c r="O138" s="25" t="s">
        <v>454</v>
      </c>
      <c r="P138" s="26"/>
      <c r="Q138" s="26"/>
      <c r="R138" s="25"/>
      <c r="S138" s="74" t="s">
        <v>3449</v>
      </c>
      <c r="T138" s="21">
        <v>314.65232129208067</v>
      </c>
      <c r="U138" s="22">
        <v>4394.205078125</v>
      </c>
      <c r="V138" s="22">
        <v>3584.569580078125</v>
      </c>
      <c r="W138" s="23"/>
      <c r="X138" s="24"/>
      <c r="Y138" s="24"/>
      <c r="Z138" s="15">
        <v>138</v>
      </c>
      <c r="AA138" s="15"/>
      <c r="AB138" s="16"/>
      <c r="AC138">
        <v>1439</v>
      </c>
      <c r="AD138">
        <v>950</v>
      </c>
      <c r="AE138">
        <v>2090</v>
      </c>
      <c r="AF138">
        <v>138</v>
      </c>
      <c r="AG138" t="s">
        <v>873</v>
      </c>
      <c r="AH138" t="s">
        <v>1011</v>
      </c>
      <c r="AI138">
        <v>3600</v>
      </c>
      <c r="AJ138" t="s">
        <v>1338</v>
      </c>
      <c r="AK138" t="s">
        <v>1960</v>
      </c>
      <c r="AL138" t="s">
        <v>2245</v>
      </c>
      <c r="AM138" s="3" t="str">
        <f>Vertices[[#This Row],[Vertex]]&amp;CHAR(10)&amp;Vertices[[#This Row],[Followers]]&amp;CHAR(10)&amp;Vertices[[#This Row],[Description]]&amp;CHAR(10)&amp;Vertices[[#This Row],[Tweet]]</f>
        <v>jsalvachua
950
professor at DIT-UPM http://www.dit.upm.es/jsr
RT @kevinmarks: Vint Cerf: "latest copy is always in the cloud" #www2010 - hm, what about distributed updates like github</v>
      </c>
      <c r="AN138" t="s">
        <v>2678</v>
      </c>
      <c r="AO138" t="s">
        <v>3123</v>
      </c>
    </row>
    <row r="139" spans="1:41" ht="34.049999999999997" customHeight="1">
      <c r="A139" s="17" t="s">
        <v>527</v>
      </c>
      <c r="C139" s="60">
        <v>6</v>
      </c>
      <c r="D139" s="60">
        <v>8</v>
      </c>
      <c r="E139" s="61">
        <v>8.0768296032137504E-3</v>
      </c>
      <c r="F139" s="61">
        <v>2.9119804400977993</v>
      </c>
      <c r="G139" s="61">
        <v>5.5090645692910528E-3</v>
      </c>
      <c r="H139" s="61">
        <v>0.24545454545454545</v>
      </c>
      <c r="I139" s="18"/>
      <c r="J139" s="18"/>
      <c r="K139" s="19">
        <v>3.0640870616686819</v>
      </c>
      <c r="L139" s="20">
        <v>99.502841381143867</v>
      </c>
      <c r="M139" s="18" t="s">
        <v>1912</v>
      </c>
      <c r="N139" s="18"/>
      <c r="O139" s="25" t="s">
        <v>527</v>
      </c>
      <c r="P139" s="26"/>
      <c r="Q139" s="26"/>
      <c r="R139" s="25"/>
      <c r="S139" s="74" t="s">
        <v>3450</v>
      </c>
      <c r="T139" s="21">
        <v>147.19387856834268</v>
      </c>
      <c r="U139" s="22">
        <v>2437.18505859375</v>
      </c>
      <c r="V139" s="22">
        <v>2985.83984375</v>
      </c>
      <c r="W139" s="23"/>
      <c r="X139" s="24"/>
      <c r="Y139" s="24"/>
      <c r="Z139" s="15">
        <v>139</v>
      </c>
      <c r="AA139" s="15"/>
      <c r="AB139" s="16"/>
      <c r="AC139">
        <v>376</v>
      </c>
      <c r="AD139">
        <v>446</v>
      </c>
      <c r="AE139">
        <v>1782</v>
      </c>
      <c r="AF139">
        <v>1</v>
      </c>
      <c r="AG139" t="s">
        <v>961</v>
      </c>
      <c r="AH139" t="s">
        <v>1008</v>
      </c>
      <c r="AI139">
        <v>-18000</v>
      </c>
      <c r="AJ139" t="s">
        <v>1458</v>
      </c>
      <c r="AK139" t="s">
        <v>1960</v>
      </c>
      <c r="AL139" t="s">
        <v>2365</v>
      </c>
      <c r="AM139" s="3" t="str">
        <f>Vertices[[#This Row],[Vertex]]&amp;CHAR(10)&amp;Vertices[[#This Row],[Followers]]&amp;CHAR(10)&amp;Vertices[[#This Row],[Description]]&amp;CHAR(10)&amp;Vertices[[#This Row],[Tweet]]</f>
        <v>sfindle
446
I live to love and laugh a lot and that's all I need...
RT @BoraZ: #fw2010 #www2010 VCerf: for many in the world, mobile will be main or only access to the Web</v>
      </c>
      <c r="AN139" t="s">
        <v>2738</v>
      </c>
      <c r="AO139" t="s">
        <v>3241</v>
      </c>
    </row>
    <row r="140" spans="1:41" ht="34.049999999999997" customHeight="1">
      <c r="A140" s="17" t="s">
        <v>362</v>
      </c>
      <c r="C140" s="60">
        <v>3</v>
      </c>
      <c r="D140" s="60">
        <v>6</v>
      </c>
      <c r="E140" s="61">
        <v>7.6936272114629398E-3</v>
      </c>
      <c r="F140" s="61">
        <v>2.8924205378973107</v>
      </c>
      <c r="G140" s="61">
        <v>7.9956452751141372E-3</v>
      </c>
      <c r="H140" s="61">
        <v>0.16666666666666666</v>
      </c>
      <c r="I140" s="18"/>
      <c r="J140" s="18"/>
      <c r="K140" s="19">
        <v>2.3845223700120921</v>
      </c>
      <c r="L140" s="20">
        <v>99.820344953640628</v>
      </c>
      <c r="M140" s="18" t="s">
        <v>1831</v>
      </c>
      <c r="N140" s="18"/>
      <c r="O140" s="25" t="s">
        <v>362</v>
      </c>
      <c r="P140" s="26"/>
      <c r="Q140" s="26"/>
      <c r="R140" s="25"/>
      <c r="S140" s="74" t="s">
        <v>3451</v>
      </c>
      <c r="T140" s="21">
        <v>53.829151573560203</v>
      </c>
      <c r="U140" s="22">
        <v>4190.57666015625</v>
      </c>
      <c r="V140" s="22">
        <v>2500.9248046875</v>
      </c>
      <c r="W140" s="23"/>
      <c r="X140" s="24"/>
      <c r="Y140" s="24"/>
      <c r="Z140" s="15">
        <v>140</v>
      </c>
      <c r="AA140" s="15"/>
      <c r="AB140" s="16"/>
      <c r="AC140">
        <v>142</v>
      </c>
      <c r="AD140">
        <v>165</v>
      </c>
      <c r="AE140">
        <v>175</v>
      </c>
      <c r="AF140">
        <v>2</v>
      </c>
      <c r="AG140" t="s">
        <v>901</v>
      </c>
      <c r="AH140" t="s">
        <v>1010</v>
      </c>
      <c r="AI140">
        <v>-10800</v>
      </c>
      <c r="AJ140" t="s">
        <v>1376</v>
      </c>
      <c r="AK140" t="s">
        <v>1960</v>
      </c>
      <c r="AL140" t="s">
        <v>2283</v>
      </c>
      <c r="AM140" s="3" t="str">
        <f>Vertices[[#This Row],[Vertex]]&amp;CHAR(10)&amp;Vertices[[#This Row],[Followers]]&amp;CHAR(10)&amp;Vertices[[#This Row],[Description]]&amp;CHAR(10)&amp;Vertices[[#This Row],[Tweet]]</f>
        <v>wcandillon
165
Engineering student, XQuery enthousiast
RT @theRab: #WWW2010 dev types interested in XQuery, XML, Structured data for web, meetup tonight at @busybeecafe http://xquery.pbworks.com/RTP-Meetup</v>
      </c>
      <c r="AN140" t="s">
        <v>2713</v>
      </c>
      <c r="AO140" t="s">
        <v>3161</v>
      </c>
    </row>
    <row r="141" spans="1:41" ht="34.049999999999997" customHeight="1">
      <c r="A141" s="17" t="s">
        <v>545</v>
      </c>
      <c r="C141" s="60">
        <v>9</v>
      </c>
      <c r="D141" s="60">
        <v>3</v>
      </c>
      <c r="E141" s="61">
        <v>7.5822600097271604E-3</v>
      </c>
      <c r="F141" s="61">
        <v>2.6136919315403424</v>
      </c>
      <c r="G141" s="61">
        <v>2.7781477197152019E-2</v>
      </c>
      <c r="H141" s="61">
        <v>8.3333333333333329E-2</v>
      </c>
      <c r="I141" s="18"/>
      <c r="J141" s="18"/>
      <c r="K141" s="19">
        <v>2.3966142684401452</v>
      </c>
      <c r="L141" s="20">
        <v>99.814695423880892</v>
      </c>
      <c r="M141" s="18" t="s">
        <v>1778</v>
      </c>
      <c r="N141" s="18"/>
      <c r="O141" s="25" t="s">
        <v>545</v>
      </c>
      <c r="P141" s="26"/>
      <c r="Q141" s="26"/>
      <c r="R141" s="25"/>
      <c r="S141" s="74" t="s">
        <v>3452</v>
      </c>
      <c r="T141" s="21">
        <v>55.490445648200456</v>
      </c>
      <c r="U141" s="22">
        <v>5973.724609375</v>
      </c>
      <c r="V141" s="22">
        <v>4059.804931640625</v>
      </c>
      <c r="W141" s="23"/>
      <c r="X141" s="24"/>
      <c r="Y141" s="24"/>
      <c r="Z141" s="15">
        <v>141</v>
      </c>
      <c r="AA141" s="15"/>
      <c r="AB141" s="16"/>
      <c r="AC141">
        <v>31</v>
      </c>
      <c r="AD141">
        <v>170</v>
      </c>
      <c r="AE141">
        <v>237</v>
      </c>
      <c r="AF141">
        <v>0</v>
      </c>
      <c r="AG141" t="s">
        <v>864</v>
      </c>
      <c r="AH141" t="s">
        <v>1020</v>
      </c>
      <c r="AI141">
        <v>-18000</v>
      </c>
      <c r="AJ141" t="s">
        <v>1323</v>
      </c>
      <c r="AK141" t="s">
        <v>1960</v>
      </c>
      <c r="AL141" t="s">
        <v>2230</v>
      </c>
      <c r="AM141" s="3" t="str">
        <f>Vertices[[#This Row],[Vertex]]&amp;CHAR(10)&amp;Vertices[[#This Row],[Followers]]&amp;CHAR(10)&amp;Vertices[[#This Row],[Description]]&amp;CHAR(10)&amp;Vertices[[#This Row],[Tweet]]</f>
        <v>mzurko
170
LotusLive Security Architect at IBM
series web site; go there to see what's coming in the future and how to bid on WWW2014: www.iw3c2.org #www2010</v>
      </c>
      <c r="AN141" t="s">
        <v>2664</v>
      </c>
      <c r="AO141" t="s">
        <v>3108</v>
      </c>
    </row>
    <row r="142" spans="1:41" ht="34.049999999999997" customHeight="1">
      <c r="A142" s="17" t="s">
        <v>536</v>
      </c>
      <c r="C142" s="60">
        <v>7</v>
      </c>
      <c r="D142" s="60">
        <v>9</v>
      </c>
      <c r="E142" s="61">
        <v>7.259660709438575E-3</v>
      </c>
      <c r="F142" s="61">
        <v>2.9339853300733498</v>
      </c>
      <c r="G142" s="61">
        <v>4.9568737275419118E-3</v>
      </c>
      <c r="H142" s="61">
        <v>0.19090909090909092</v>
      </c>
      <c r="I142" s="18"/>
      <c r="J142" s="18"/>
      <c r="K142" s="19">
        <v>5.3663845223700122</v>
      </c>
      <c r="L142" s="20">
        <v>98.427170914891491</v>
      </c>
      <c r="M142" s="18" t="s">
        <v>1561</v>
      </c>
      <c r="N142" s="18"/>
      <c r="O142" s="25" t="s">
        <v>536</v>
      </c>
      <c r="P142" s="26"/>
      <c r="Q142" s="26"/>
      <c r="R142" s="25"/>
      <c r="S142" s="74" t="s">
        <v>3453</v>
      </c>
      <c r="T142" s="21">
        <v>463.50427037984781</v>
      </c>
      <c r="U142" s="22">
        <v>2303.382080078125</v>
      </c>
      <c r="V142" s="22">
        <v>3090.571044921875</v>
      </c>
      <c r="W142" s="23"/>
      <c r="X142" s="24"/>
      <c r="Y142" s="24"/>
      <c r="Z142" s="15">
        <v>142</v>
      </c>
      <c r="AA142" s="15"/>
      <c r="AB142" s="16"/>
      <c r="AC142">
        <v>1130</v>
      </c>
      <c r="AD142">
        <v>1398</v>
      </c>
      <c r="AE142">
        <v>3733</v>
      </c>
      <c r="AF142">
        <v>50</v>
      </c>
      <c r="AG142" t="s">
        <v>671</v>
      </c>
      <c r="AH142" t="s">
        <v>1020</v>
      </c>
      <c r="AI142">
        <v>-18000</v>
      </c>
      <c r="AJ142" t="s">
        <v>1106</v>
      </c>
      <c r="AK142" t="s">
        <v>1960</v>
      </c>
      <c r="AL142" t="s">
        <v>2013</v>
      </c>
      <c r="AM142" s="3" t="str">
        <f>Vertices[[#This Row],[Vertex]]&amp;CHAR(10)&amp;Vertices[[#This Row],[Followers]]&amp;CHAR(10)&amp;Vertices[[#This Row],[Description]]&amp;CHAR(10)&amp;Vertices[[#This Row],[Tweet]]</f>
        <v>bethanyvsmith
1398
Instructional Technologist, Mac Geek, &amp; NCSU fan.
RT @waynesutton: Update: here's a list of bloggers live tweeting #www2010 #fw2010 via @lcatino  http://twitter.com/lcatino/futureweb-april-28-30</v>
      </c>
      <c r="AN142" t="s">
        <v>2466</v>
      </c>
      <c r="AO142" t="s">
        <v>2891</v>
      </c>
    </row>
    <row r="143" spans="1:41" ht="34.049999999999997" customHeight="1">
      <c r="A143" s="17" t="s">
        <v>543</v>
      </c>
      <c r="C143" s="60">
        <v>21</v>
      </c>
      <c r="D143" s="60">
        <v>18</v>
      </c>
      <c r="E143" s="61">
        <v>7.2206751005361603E-3</v>
      </c>
      <c r="F143" s="61">
        <v>2.488997555012225</v>
      </c>
      <c r="G143" s="61">
        <v>0.10844347026413104</v>
      </c>
      <c r="H143" s="61">
        <v>0.29629629629629628</v>
      </c>
      <c r="I143" s="18"/>
      <c r="J143" s="18"/>
      <c r="K143" s="19">
        <v>2.5779927448609432</v>
      </c>
      <c r="L143" s="20">
        <v>99.729952477484957</v>
      </c>
      <c r="M143" s="18" t="s">
        <v>1745</v>
      </c>
      <c r="N143" s="18"/>
      <c r="O143" s="25" t="s">
        <v>543</v>
      </c>
      <c r="P143" s="26"/>
      <c r="Q143" s="26"/>
      <c r="R143" s="25"/>
      <c r="S143" s="74" t="s">
        <v>3454</v>
      </c>
      <c r="T143" s="21">
        <v>80.409856767804328</v>
      </c>
      <c r="U143" s="22">
        <v>5134.6875</v>
      </c>
      <c r="V143" s="22">
        <v>6730.05517578125</v>
      </c>
      <c r="W143" s="23"/>
      <c r="X143" s="24"/>
      <c r="Y143" s="24"/>
      <c r="Z143" s="15">
        <v>143</v>
      </c>
      <c r="AA143" s="15"/>
      <c r="AB143" s="16"/>
      <c r="AC143">
        <v>127</v>
      </c>
      <c r="AD143">
        <v>245</v>
      </c>
      <c r="AE143">
        <v>295</v>
      </c>
      <c r="AF143">
        <v>1</v>
      </c>
      <c r="AG143" t="s">
        <v>833</v>
      </c>
      <c r="AH143" t="s">
        <v>1026</v>
      </c>
      <c r="AI143">
        <v>3600</v>
      </c>
      <c r="AJ143" t="s">
        <v>1290</v>
      </c>
      <c r="AK143" t="s">
        <v>1960</v>
      </c>
      <c r="AL143" t="s">
        <v>2197</v>
      </c>
      <c r="AM143" s="3" t="str">
        <f>Vertices[[#This Row],[Vertex]]&amp;CHAR(10)&amp;Vertices[[#This Row],[Followers]]&amp;CHAR(10)&amp;Vertices[[#This Row],[Description]]&amp;CHAR(10)&amp;Vertices[[#This Row],[Tweet]]</f>
        <v>vrandezo
245
Semantic Web researcher and RPG author
@jahendler it is good, sandra bullock keeps us out of the top10. otherwise the spammers would decend on us like last year :( #www2010</v>
      </c>
      <c r="AN143" t="s">
        <v>2636</v>
      </c>
      <c r="AO143" t="s">
        <v>3075</v>
      </c>
    </row>
    <row r="144" spans="1:41" ht="34.049999999999997" customHeight="1">
      <c r="A144" s="17" t="s">
        <v>523</v>
      </c>
      <c r="C144" s="60">
        <v>2</v>
      </c>
      <c r="D144" s="60">
        <v>9</v>
      </c>
      <c r="E144" s="61">
        <v>7.1584960518222898E-3</v>
      </c>
      <c r="F144" s="61">
        <v>2.6405867970660148</v>
      </c>
      <c r="G144" s="61">
        <v>4.8754992859146654E-2</v>
      </c>
      <c r="H144" s="61">
        <v>0.5</v>
      </c>
      <c r="I144" s="18"/>
      <c r="J144" s="18"/>
      <c r="K144" s="19">
        <v>2.1571946795646917</v>
      </c>
      <c r="L144" s="20">
        <v>99.926556113123524</v>
      </c>
      <c r="M144" s="18" t="s">
        <v>1908</v>
      </c>
      <c r="N144" s="18"/>
      <c r="O144" s="25" t="s">
        <v>523</v>
      </c>
      <c r="P144" s="26"/>
      <c r="Q144" s="26"/>
      <c r="R144" s="25"/>
      <c r="S144" s="74" t="s">
        <v>3455</v>
      </c>
      <c r="T144" s="21">
        <v>22.596822970323352</v>
      </c>
      <c r="U144" s="22">
        <v>6101.7568359375</v>
      </c>
      <c r="V144" s="22">
        <v>3812.743408203125</v>
      </c>
      <c r="W144" s="23"/>
      <c r="X144" s="24"/>
      <c r="Y144" s="24"/>
      <c r="Z144" s="15">
        <v>144</v>
      </c>
      <c r="AA144" s="15"/>
      <c r="AB144" s="16"/>
      <c r="AC144">
        <v>49</v>
      </c>
      <c r="AD144">
        <v>71</v>
      </c>
      <c r="AE144">
        <v>255</v>
      </c>
      <c r="AF144">
        <v>0</v>
      </c>
      <c r="AG144" t="s">
        <v>959</v>
      </c>
      <c r="AH144" t="s">
        <v>1051</v>
      </c>
      <c r="AI144">
        <v>7200</v>
      </c>
      <c r="AJ144" t="s">
        <v>1454</v>
      </c>
      <c r="AK144" t="s">
        <v>1960</v>
      </c>
      <c r="AL144" t="s">
        <v>2361</v>
      </c>
      <c r="AM144" s="3" t="str">
        <f>Vertices[[#This Row],[Vertex]]&amp;CHAR(10)&amp;Vertices[[#This Row],[Followers]]&amp;CHAR(10)&amp;Vertices[[#This Row],[Description]]&amp;CHAR(10)&amp;Vertices[[#This Row],[Tweet]]</f>
        <v>secoresearch
71
Making computers and the web more intelligent and interoperable!
RT @waynesutton: The Intel Surf Board http://tinyurl.com/7lcvgp "surf until the next wave", Vinton Cerf #www2010 /via @fabien_gandon</v>
      </c>
      <c r="AN144" t="s">
        <v>2788</v>
      </c>
      <c r="AO144" t="s">
        <v>3237</v>
      </c>
    </row>
    <row r="145" spans="1:41" ht="34.049999999999997" customHeight="1">
      <c r="A145" s="17" t="s">
        <v>286</v>
      </c>
      <c r="C145" s="60">
        <v>3</v>
      </c>
      <c r="D145" s="60">
        <v>15</v>
      </c>
      <c r="E145" s="61">
        <v>7.1286596151195411E-3</v>
      </c>
      <c r="F145" s="61">
        <v>2.6259168704156481</v>
      </c>
      <c r="G145" s="61">
        <v>5.8326319154319642E-2</v>
      </c>
      <c r="H145" s="61">
        <v>0.20416666666666666</v>
      </c>
      <c r="I145" s="18"/>
      <c r="J145" s="18"/>
      <c r="K145" s="19">
        <v>4.372430471584039</v>
      </c>
      <c r="L145" s="20">
        <v>98.891562261141203</v>
      </c>
      <c r="M145" s="18" t="s">
        <v>1735</v>
      </c>
      <c r="N145" s="18"/>
      <c r="O145" s="25" t="s">
        <v>286</v>
      </c>
      <c r="P145" s="26"/>
      <c r="Q145" s="26"/>
      <c r="R145" s="25"/>
      <c r="S145" s="74" t="s">
        <v>3456</v>
      </c>
      <c r="T145" s="21">
        <v>326.94589744441862</v>
      </c>
      <c r="U145" s="22">
        <v>6107.03564453125</v>
      </c>
      <c r="V145" s="22">
        <v>6725.11083984375</v>
      </c>
      <c r="W145" s="23"/>
      <c r="X145" s="24"/>
      <c r="Y145" s="24"/>
      <c r="Z145" s="15">
        <v>145</v>
      </c>
      <c r="AA145" s="15"/>
      <c r="AB145" s="16"/>
      <c r="AC145">
        <v>660</v>
      </c>
      <c r="AD145">
        <v>987</v>
      </c>
      <c r="AE145">
        <v>2889</v>
      </c>
      <c r="AF145">
        <v>3</v>
      </c>
      <c r="AG145" t="s">
        <v>823</v>
      </c>
      <c r="AH145" t="s">
        <v>1012</v>
      </c>
      <c r="AI145">
        <v>-28800</v>
      </c>
      <c r="AJ145" t="s">
        <v>1280</v>
      </c>
      <c r="AK145" t="s">
        <v>1960</v>
      </c>
      <c r="AL145" t="s">
        <v>2187</v>
      </c>
      <c r="AM145" s="3" t="str">
        <f>Vertices[[#This Row],[Vertex]]&amp;CHAR(10)&amp;Vertices[[#This Row],[Followers]]&amp;CHAR(10)&amp;Vertices[[#This Row],[Description]]&amp;CHAR(10)&amp;Vertices[[#This Row],[Tweet]]</f>
        <v>aaranged
987
In-house Director of SEO and Content Monetization at Suite101.com. Organic search engine optimization? Yes, and some semantic web, please! I like to cook.
RT @juansequeda: Querying Linked Data with SPARQL by @olafhartig #linkeddata #www2010 http://bit.ly/aySzcQ</v>
      </c>
      <c r="AN145" t="s">
        <v>2627</v>
      </c>
      <c r="AO145" t="s">
        <v>3065</v>
      </c>
    </row>
    <row r="146" spans="1:41" ht="34.049999999999997" customHeight="1">
      <c r="A146" s="17" t="s">
        <v>225</v>
      </c>
      <c r="C146" s="60">
        <v>0</v>
      </c>
      <c r="D146" s="60">
        <v>6</v>
      </c>
      <c r="E146" s="61">
        <v>7.1050854888071576E-3</v>
      </c>
      <c r="F146" s="61">
        <v>3.0366748166259168</v>
      </c>
      <c r="G146" s="61">
        <v>2.9754432685661059E-3</v>
      </c>
      <c r="H146" s="61">
        <v>6.6666666666666666E-2</v>
      </c>
      <c r="I146" s="18"/>
      <c r="J146" s="18"/>
      <c r="K146" s="19">
        <v>2.2902055622732771</v>
      </c>
      <c r="L146" s="20">
        <v>99.864411285766508</v>
      </c>
      <c r="M146" s="18" t="s">
        <v>1664</v>
      </c>
      <c r="N146" s="18"/>
      <c r="O146" s="25" t="s">
        <v>225</v>
      </c>
      <c r="P146" s="26"/>
      <c r="Q146" s="26"/>
      <c r="R146" s="25"/>
      <c r="S146" s="74" t="s">
        <v>3457</v>
      </c>
      <c r="T146" s="21">
        <v>40.871057791366191</v>
      </c>
      <c r="U146" s="22">
        <v>2243.770751953125</v>
      </c>
      <c r="V146" s="22">
        <v>5959.328125</v>
      </c>
      <c r="W146" s="23"/>
      <c r="X146" s="24"/>
      <c r="Y146" s="24"/>
      <c r="Z146" s="15">
        <v>146</v>
      </c>
      <c r="AA146" s="15"/>
      <c r="AB146" s="16"/>
      <c r="AC146">
        <v>152</v>
      </c>
      <c r="AD146">
        <v>126</v>
      </c>
      <c r="AE146">
        <v>2222</v>
      </c>
      <c r="AF146">
        <v>1101</v>
      </c>
      <c r="AH146" t="s">
        <v>1021</v>
      </c>
      <c r="AI146">
        <v>32400</v>
      </c>
      <c r="AJ146" t="s">
        <v>1209</v>
      </c>
      <c r="AK146" t="s">
        <v>1960</v>
      </c>
      <c r="AL146" t="s">
        <v>2116</v>
      </c>
      <c r="AM146" s="3" t="str">
        <f>Vertices[[#This Row],[Vertex]]&amp;CHAR(10)&amp;Vertices[[#This Row],[Followers]]&amp;CHAR(10)&amp;Vertices[[#This Row],[Description]]&amp;CHAR(10)&amp;Vertices[[#This Row],[Tweet]]</f>
        <v>rawwell
126
RT @alisohani: Paper (PDF): Best paper #semsearch2010: 'Using #BM25F for #Semantic #Search' http://bit.ly/bTawZm #www2010</v>
      </c>
      <c r="AN146" t="s">
        <v>2565</v>
      </c>
      <c r="AO146" t="s">
        <v>2994</v>
      </c>
    </row>
    <row r="147" spans="1:41" ht="34.049999999999997" customHeight="1">
      <c r="A147" s="17" t="s">
        <v>280</v>
      </c>
      <c r="C147" s="60">
        <v>3</v>
      </c>
      <c r="D147" s="60">
        <v>8</v>
      </c>
      <c r="E147" s="61">
        <v>6.8311682269242922E-3</v>
      </c>
      <c r="F147" s="61">
        <v>2.7848410757946209</v>
      </c>
      <c r="G147" s="61">
        <v>1.6799105803354059E-2</v>
      </c>
      <c r="H147" s="61">
        <v>4.1666666666666664E-2</v>
      </c>
      <c r="I147" s="18"/>
      <c r="J147" s="18"/>
      <c r="K147" s="19">
        <v>2.8633615477629988</v>
      </c>
      <c r="L147" s="20">
        <v>99.596623575155363</v>
      </c>
      <c r="M147" s="18" t="s">
        <v>1728</v>
      </c>
      <c r="N147" s="18"/>
      <c r="O147" s="25" t="s">
        <v>280</v>
      </c>
      <c r="P147" s="26"/>
      <c r="Q147" s="26"/>
      <c r="R147" s="25"/>
      <c r="S147" s="74" t="s">
        <v>3458</v>
      </c>
      <c r="T147" s="21">
        <v>119.61639692931442</v>
      </c>
      <c r="U147" s="22">
        <v>4716.763671875</v>
      </c>
      <c r="V147" s="22">
        <v>7889.23779296875</v>
      </c>
      <c r="W147" s="23"/>
      <c r="X147" s="24"/>
      <c r="Y147" s="24"/>
      <c r="Z147" s="15">
        <v>147</v>
      </c>
      <c r="AA147" s="15"/>
      <c r="AB147" s="16"/>
      <c r="AC147">
        <v>1104</v>
      </c>
      <c r="AD147">
        <v>363</v>
      </c>
      <c r="AE147">
        <v>668</v>
      </c>
      <c r="AF147">
        <v>22</v>
      </c>
      <c r="AG147" t="s">
        <v>817</v>
      </c>
      <c r="AH147" t="s">
        <v>1037</v>
      </c>
      <c r="AI147">
        <v>-10800</v>
      </c>
      <c r="AJ147" t="s">
        <v>1273</v>
      </c>
      <c r="AK147" t="s">
        <v>1960</v>
      </c>
      <c r="AL147" t="s">
        <v>2180</v>
      </c>
      <c r="AM147" s="3" t="str">
        <f>Vertices[[#This Row],[Vertex]]&amp;CHAR(10)&amp;Vertices[[#This Row],[Followers]]&amp;CHAR(10)&amp;Vertices[[#This Row],[Description]]&amp;CHAR(10)&amp;Vertices[[#This Row],[Tweet]]</f>
        <v>mmmattos
363
Software design engineer at HP Brazil. Music player in spare times. The views expressed here are my own, not of any of my past or present employers.  
RT @mhausenblas: Learning from Linked Open Data Usage: Patterns &amp; Metrics, Knud Möller #yam #in http://bit.ly/cjZML4 #websci10 #www2010</v>
      </c>
      <c r="AN147" t="s">
        <v>2620</v>
      </c>
      <c r="AO147" t="s">
        <v>3058</v>
      </c>
    </row>
    <row r="148" spans="1:41" ht="34.049999999999997" customHeight="1">
      <c r="A148" s="17" t="s">
        <v>326</v>
      </c>
      <c r="C148" s="60">
        <v>6</v>
      </c>
      <c r="D148" s="60">
        <v>2</v>
      </c>
      <c r="E148" s="61">
        <v>6.6474850758403165E-3</v>
      </c>
      <c r="F148" s="61">
        <v>2.6430317848410758</v>
      </c>
      <c r="G148" s="61">
        <v>1.7739738807268601E-2</v>
      </c>
      <c r="H148" s="61">
        <v>7.1428571428571425E-2</v>
      </c>
      <c r="I148" s="18"/>
      <c r="J148" s="18"/>
      <c r="K148" s="19">
        <v>8.3192261185006053</v>
      </c>
      <c r="L148" s="20">
        <v>97.047555747565724</v>
      </c>
      <c r="M148" s="18" t="s">
        <v>1645</v>
      </c>
      <c r="N148" s="18"/>
      <c r="O148" s="25" t="s">
        <v>326</v>
      </c>
      <c r="P148" s="26"/>
      <c r="Q148" s="26"/>
      <c r="R148" s="25"/>
      <c r="S148" s="74" t="s">
        <v>3459</v>
      </c>
      <c r="T148" s="21">
        <v>869.19228340699874</v>
      </c>
      <c r="U148" s="22">
        <v>5034.81982421875</v>
      </c>
      <c r="V148" s="22">
        <v>3656.678955078125</v>
      </c>
      <c r="W148" s="23"/>
      <c r="X148" s="24"/>
      <c r="Y148" s="24"/>
      <c r="Z148" s="15">
        <v>148</v>
      </c>
      <c r="AA148" s="15"/>
      <c r="AB148" s="16"/>
      <c r="AC148">
        <v>1099</v>
      </c>
      <c r="AD148">
        <v>2619</v>
      </c>
      <c r="AE148">
        <v>18073</v>
      </c>
      <c r="AF148">
        <v>1278</v>
      </c>
      <c r="AG148" t="s">
        <v>745</v>
      </c>
      <c r="AH148" t="s">
        <v>1026</v>
      </c>
      <c r="AI148">
        <v>3600</v>
      </c>
      <c r="AJ148" t="s">
        <v>1190</v>
      </c>
      <c r="AK148" t="s">
        <v>1960</v>
      </c>
      <c r="AL148" t="s">
        <v>2097</v>
      </c>
      <c r="AM148" s="3" t="str">
        <f>Vertices[[#This Row],[Vertex]]&amp;CHAR(10)&amp;Vertices[[#This Row],[Followers]]&amp;CHAR(10)&amp;Vertices[[#This Row],[Description]]&amp;CHAR(10)&amp;Vertices[[#This Row],[Tweet]]</f>
        <v>janl
2619
Dissatisfied with the status-quo, working on CouchDB, Cofounder and VP of Eyeballs at Couchio. — Likes dashes of all sizes.
If you are at @www2010 and interested in @CouchDB, meet up with @bigbluehat! :)</v>
      </c>
      <c r="AN148" t="s">
        <v>2546</v>
      </c>
      <c r="AO148" t="s">
        <v>2975</v>
      </c>
    </row>
    <row r="149" spans="1:41" ht="34.049999999999997" customHeight="1">
      <c r="A149" s="17" t="s">
        <v>308</v>
      </c>
      <c r="C149" s="60">
        <v>2</v>
      </c>
      <c r="D149" s="60">
        <v>4</v>
      </c>
      <c r="E149" s="61">
        <v>6.494735532280904E-3</v>
      </c>
      <c r="F149" s="61">
        <v>3.0220048899755501</v>
      </c>
      <c r="G149" s="61">
        <v>4.8669021055539104E-3</v>
      </c>
      <c r="H149" s="61">
        <v>0.2</v>
      </c>
      <c r="I149" s="18"/>
      <c r="J149" s="18"/>
      <c r="K149" s="19">
        <v>5.2309552599758158</v>
      </c>
      <c r="L149" s="20">
        <v>98.490445648200463</v>
      </c>
      <c r="M149" s="18" t="s">
        <v>1760</v>
      </c>
      <c r="N149" s="18"/>
      <c r="O149" s="25" t="s">
        <v>308</v>
      </c>
      <c r="P149" s="26"/>
      <c r="Q149" s="26"/>
      <c r="R149" s="25"/>
      <c r="S149" s="74" t="s">
        <v>3460</v>
      </c>
      <c r="T149" s="21">
        <v>444.89777674387693</v>
      </c>
      <c r="U149" s="22">
        <v>2905.5869140625</v>
      </c>
      <c r="V149" s="22">
        <v>8051.0673828125</v>
      </c>
      <c r="W149" s="23"/>
      <c r="X149" s="24"/>
      <c r="Y149" s="24"/>
      <c r="Z149" s="15">
        <v>149</v>
      </c>
      <c r="AA149" s="15"/>
      <c r="AB149" s="16"/>
      <c r="AC149">
        <v>1256</v>
      </c>
      <c r="AD149">
        <v>1342</v>
      </c>
      <c r="AE149">
        <v>6490</v>
      </c>
      <c r="AF149">
        <v>266</v>
      </c>
      <c r="AG149" t="s">
        <v>848</v>
      </c>
      <c r="AH149" t="s">
        <v>1008</v>
      </c>
      <c r="AI149">
        <v>-18000</v>
      </c>
      <c r="AJ149" t="s">
        <v>1305</v>
      </c>
      <c r="AK149" t="s">
        <v>1960</v>
      </c>
      <c r="AL149" t="s">
        <v>2212</v>
      </c>
      <c r="AM149" s="3" t="str">
        <f>Vertices[[#This Row],[Vertex]]&amp;CHAR(10)&amp;Vertices[[#This Row],[Followers]]&amp;CHAR(10)&amp;Vertices[[#This Row],[Description]]&amp;CHAR(10)&amp;Vertices[[#This Row],[Tweet]]</f>
        <v>spydergrrl
1342
Just a grrl giik #hashtagmafia
RT @sagecram @govdiva: The first quantitative study on the entire twittersphere ..." by @haewoon at #www2010 http://bit.ly/dmIvfj #w2p</v>
      </c>
      <c r="AN149" t="s">
        <v>2647</v>
      </c>
      <c r="AO149" t="s">
        <v>3090</v>
      </c>
    </row>
    <row r="150" spans="1:41" ht="34.049999999999997" customHeight="1">
      <c r="A150" s="17" t="s">
        <v>428</v>
      </c>
      <c r="C150" s="60">
        <v>16</v>
      </c>
      <c r="D150" s="60">
        <v>17</v>
      </c>
      <c r="E150" s="61">
        <v>6.2681649578535913E-3</v>
      </c>
      <c r="F150" s="61">
        <v>2.4963325183374083</v>
      </c>
      <c r="G150" s="61">
        <v>6.6538160188663889E-2</v>
      </c>
      <c r="H150" s="61">
        <v>0.33809523809523812</v>
      </c>
      <c r="I150" s="18"/>
      <c r="J150" s="18"/>
      <c r="K150" s="19">
        <v>3.3639661426844016</v>
      </c>
      <c r="L150" s="20">
        <v>99.362733043102594</v>
      </c>
      <c r="M150" s="18" t="s">
        <v>1727</v>
      </c>
      <c r="N150" s="18"/>
      <c r="O150" s="25" t="s">
        <v>428</v>
      </c>
      <c r="P150" s="26"/>
      <c r="Q150" s="26"/>
      <c r="R150" s="25"/>
      <c r="S150" s="74" t="s">
        <v>3461</v>
      </c>
      <c r="T150" s="21">
        <v>188.39397161942108</v>
      </c>
      <c r="U150" s="22">
        <v>6191.47509765625</v>
      </c>
      <c r="V150" s="22">
        <v>4623.13427734375</v>
      </c>
      <c r="W150" s="23"/>
      <c r="X150" s="24"/>
      <c r="Y150" s="24"/>
      <c r="Z150" s="15">
        <v>150</v>
      </c>
      <c r="AA150" s="15"/>
      <c r="AB150" s="16"/>
      <c r="AC150">
        <v>600</v>
      </c>
      <c r="AD150">
        <v>570</v>
      </c>
      <c r="AE150">
        <v>6158</v>
      </c>
      <c r="AF150">
        <v>3</v>
      </c>
      <c r="AG150" t="s">
        <v>816</v>
      </c>
      <c r="AH150" t="s">
        <v>1008</v>
      </c>
      <c r="AI150">
        <v>-18000</v>
      </c>
      <c r="AJ150" t="s">
        <v>1272</v>
      </c>
      <c r="AK150" t="s">
        <v>1960</v>
      </c>
      <c r="AL150" t="s">
        <v>2179</v>
      </c>
      <c r="AM150" s="3" t="str">
        <f>Vertices[[#This Row],[Vertex]]&amp;CHAR(10)&amp;Vertices[[#This Row],[Followers]]&amp;CHAR(10)&amp;Vertices[[#This Row],[Description]]&amp;CHAR(10)&amp;Vertices[[#This Row],[Tweet]]</f>
        <v>mamund
570
life in lowercase
WWW2010 Opening Ceremony Keynote Talk http://ff.im/-jwi8L</v>
      </c>
      <c r="AN150" t="s">
        <v>2619</v>
      </c>
      <c r="AO150" t="s">
        <v>3057</v>
      </c>
    </row>
    <row r="151" spans="1:41" ht="34.049999999999997" customHeight="1">
      <c r="A151" s="17" t="s">
        <v>210</v>
      </c>
      <c r="C151" s="60">
        <v>1</v>
      </c>
      <c r="D151" s="60">
        <v>10</v>
      </c>
      <c r="E151" s="61">
        <v>6.2184871762213448E-3</v>
      </c>
      <c r="F151" s="61">
        <v>2.7652811735941318</v>
      </c>
      <c r="G151" s="61">
        <v>3.9377506173522391E-2</v>
      </c>
      <c r="H151" s="61">
        <v>0.25555555555555554</v>
      </c>
      <c r="I151" s="18"/>
      <c r="J151" s="18"/>
      <c r="K151" s="19">
        <v>2.0701330108827087</v>
      </c>
      <c r="L151" s="20">
        <v>99.967232727393579</v>
      </c>
      <c r="M151" s="18" t="s">
        <v>1638</v>
      </c>
      <c r="N151" s="18"/>
      <c r="O151" s="25" t="s">
        <v>210</v>
      </c>
      <c r="P151" s="26"/>
      <c r="Q151" s="26"/>
      <c r="R151" s="25"/>
      <c r="S151" s="74" t="s">
        <v>3462</v>
      </c>
      <c r="T151" s="21">
        <v>10.635505632913496</v>
      </c>
      <c r="U151" s="22">
        <v>6888.91259765625</v>
      </c>
      <c r="V151" s="22">
        <v>7101.556640625</v>
      </c>
      <c r="W151" s="23"/>
      <c r="X151" s="24"/>
      <c r="Y151" s="24"/>
      <c r="Z151" s="15">
        <v>151</v>
      </c>
      <c r="AA151" s="15"/>
      <c r="AB151" s="16"/>
      <c r="AC151">
        <v>66</v>
      </c>
      <c r="AD151">
        <v>35</v>
      </c>
      <c r="AE151">
        <v>241</v>
      </c>
      <c r="AF151">
        <v>0</v>
      </c>
      <c r="AH151" t="s">
        <v>1010</v>
      </c>
      <c r="AI151">
        <v>-10800</v>
      </c>
      <c r="AJ151" t="s">
        <v>1183</v>
      </c>
      <c r="AK151" t="s">
        <v>1960</v>
      </c>
      <c r="AL151" t="s">
        <v>2090</v>
      </c>
      <c r="AM151" s="3" t="str">
        <f>Vertices[[#This Row],[Vertex]]&amp;CHAR(10)&amp;Vertices[[#This Row],[Followers]]&amp;CHAR(10)&amp;Vertices[[#This Row],[Description]]&amp;CHAR(10)&amp;Vertices[[#This Row],[Tweet]]</f>
        <v>pintzio
35
RT: @juansequeda: The Consuming Linked Data tutorial slides are up! Check them out http://www.consuminglinkeddata.org #linkeddata #www2010</v>
      </c>
      <c r="AN151" t="s">
        <v>2539</v>
      </c>
      <c r="AO151" t="s">
        <v>2968</v>
      </c>
    </row>
    <row r="152" spans="1:41" ht="34.049999999999997" customHeight="1">
      <c r="A152" s="17" t="s">
        <v>441</v>
      </c>
      <c r="C152" s="60">
        <v>4</v>
      </c>
      <c r="D152" s="60">
        <v>13</v>
      </c>
      <c r="E152" s="61">
        <v>6.1482783892820364E-3</v>
      </c>
      <c r="F152" s="61">
        <v>2.9535452322738385</v>
      </c>
      <c r="G152" s="61">
        <v>4.7661006300316906E-3</v>
      </c>
      <c r="H152" s="61">
        <v>0.29487179487179488</v>
      </c>
      <c r="I152" s="18"/>
      <c r="J152" s="18"/>
      <c r="K152" s="19">
        <v>3.2430471584038694</v>
      </c>
      <c r="L152" s="20">
        <v>99.419228340699874</v>
      </c>
      <c r="M152" s="18" t="s">
        <v>1883</v>
      </c>
      <c r="N152" s="18"/>
      <c r="O152" s="25" t="s">
        <v>441</v>
      </c>
      <c r="P152" s="26"/>
      <c r="Q152" s="26"/>
      <c r="R152" s="25"/>
      <c r="S152" s="74" t="s">
        <v>3463</v>
      </c>
      <c r="T152" s="21">
        <v>171.78103087301852</v>
      </c>
      <c r="U152" s="22">
        <v>2634.784912109375</v>
      </c>
      <c r="V152" s="22">
        <v>2410.277587890625</v>
      </c>
      <c r="W152" s="23"/>
      <c r="X152" s="24"/>
      <c r="Y152" s="24"/>
      <c r="Z152" s="15">
        <v>152</v>
      </c>
      <c r="AA152" s="15"/>
      <c r="AB152" s="16"/>
      <c r="AC152">
        <v>450</v>
      </c>
      <c r="AD152">
        <v>520</v>
      </c>
      <c r="AE152">
        <v>1592</v>
      </c>
      <c r="AF152">
        <v>0</v>
      </c>
      <c r="AG152" t="s">
        <v>939</v>
      </c>
      <c r="AH152" t="s">
        <v>1008</v>
      </c>
      <c r="AI152">
        <v>-18000</v>
      </c>
      <c r="AJ152" t="s">
        <v>1428</v>
      </c>
      <c r="AK152" t="s">
        <v>1960</v>
      </c>
      <c r="AL152" t="s">
        <v>2335</v>
      </c>
      <c r="AM152" s="3" t="str">
        <f>Vertices[[#This Row],[Vertex]]&amp;CHAR(10)&amp;Vertices[[#This Row],[Followers]]&amp;CHAR(10)&amp;Vertices[[#This Row],[Description]]&amp;CHAR(10)&amp;Vertices[[#This Row],[Tweet]]</f>
        <v>jkennedy93
520
Marketing pro with a social media bug. President of the Triangle Interactive Marketing Association. Love scuba, lamp-work beads, dancing and 5 Bucks is Change. 
RT @theRab: #WWW2010 tweet archive http://twapperkeeper.com/hashtag/www2010 &lt;How many are at this conference?&gt;</v>
      </c>
      <c r="AN152" t="s">
        <v>2762</v>
      </c>
      <c r="AO152" t="s">
        <v>3212</v>
      </c>
    </row>
    <row r="153" spans="1:41" ht="34.049999999999997" customHeight="1">
      <c r="A153" s="17" t="s">
        <v>364</v>
      </c>
      <c r="C153" s="60">
        <v>4</v>
      </c>
      <c r="D153" s="60">
        <v>5</v>
      </c>
      <c r="E153" s="61">
        <v>6.143119536410422E-3</v>
      </c>
      <c r="F153" s="61">
        <v>3.095354523227384</v>
      </c>
      <c r="G153" s="61">
        <v>2.6955709246761972E-3</v>
      </c>
      <c r="H153" s="61">
        <v>0.11904761904761904</v>
      </c>
      <c r="I153" s="18"/>
      <c r="J153" s="18"/>
      <c r="K153" s="19">
        <v>2.2902055622732771</v>
      </c>
      <c r="L153" s="20">
        <v>99.864411285766508</v>
      </c>
      <c r="M153" s="18" t="s">
        <v>1815</v>
      </c>
      <c r="N153" s="18"/>
      <c r="O153" s="25" t="s">
        <v>364</v>
      </c>
      <c r="P153" s="26"/>
      <c r="Q153" s="26"/>
      <c r="R153" s="25"/>
      <c r="S153" s="74" t="s">
        <v>3464</v>
      </c>
      <c r="T153" s="21">
        <v>40.871057791366191</v>
      </c>
      <c r="U153" s="22">
        <v>3542.833740234375</v>
      </c>
      <c r="V153" s="22">
        <v>1894.1728515625</v>
      </c>
      <c r="W153" s="23"/>
      <c r="X153" s="24"/>
      <c r="Y153" s="24"/>
      <c r="Z153" s="15">
        <v>153</v>
      </c>
      <c r="AA153" s="15"/>
      <c r="AB153" s="16"/>
      <c r="AC153">
        <v>73</v>
      </c>
      <c r="AD153">
        <v>126</v>
      </c>
      <c r="AE153">
        <v>495</v>
      </c>
      <c r="AF153">
        <v>0</v>
      </c>
      <c r="AG153" t="s">
        <v>888</v>
      </c>
      <c r="AH153" t="s">
        <v>1008</v>
      </c>
      <c r="AI153">
        <v>-18000</v>
      </c>
      <c r="AJ153" t="s">
        <v>1360</v>
      </c>
      <c r="AK153" t="s">
        <v>1960</v>
      </c>
      <c r="AL153" t="s">
        <v>2267</v>
      </c>
      <c r="AM153" s="3" t="str">
        <f>Vertices[[#This Row],[Vertex]]&amp;CHAR(10)&amp;Vertices[[#This Row],[Followers]]&amp;CHAR(10)&amp;Vertices[[#This Row],[Description]]&amp;CHAR(10)&amp;Vertices[[#This Row],[Tweet]]</f>
        <v>aspyker
126
WebSphere Architect (Focus on Java XML, SOA and performance)
Banff, Beijing, Madrid last three years of #www2010. This year, Raleigh. Awesome town I live in!</v>
      </c>
      <c r="AN153" t="s">
        <v>2699</v>
      </c>
      <c r="AO153" t="s">
        <v>3145</v>
      </c>
    </row>
    <row r="154" spans="1:41" ht="34.049999999999997" customHeight="1">
      <c r="A154" s="17" t="s">
        <v>430</v>
      </c>
      <c r="C154" s="60">
        <v>8</v>
      </c>
      <c r="D154" s="60">
        <v>10</v>
      </c>
      <c r="E154" s="61">
        <v>5.7759134740609681E-3</v>
      </c>
      <c r="F154" s="61">
        <v>2.6503667481662592</v>
      </c>
      <c r="G154" s="61">
        <v>2.9530783571653115E-2</v>
      </c>
      <c r="H154" s="61">
        <v>0.13636363636363635</v>
      </c>
      <c r="I154" s="18"/>
      <c r="J154" s="18"/>
      <c r="K154" s="19">
        <v>3.7847642079806532</v>
      </c>
      <c r="L154" s="20">
        <v>99.166129407464027</v>
      </c>
      <c r="M154" s="18" t="s">
        <v>1583</v>
      </c>
      <c r="N154" s="18"/>
      <c r="O154" s="25" t="s">
        <v>430</v>
      </c>
      <c r="P154" s="26"/>
      <c r="Q154" s="26"/>
      <c r="R154" s="25"/>
      <c r="S154" s="74" t="s">
        <v>3465</v>
      </c>
      <c r="T154" s="21">
        <v>246.20700541690206</v>
      </c>
      <c r="U154" s="22">
        <v>4961.5126953125</v>
      </c>
      <c r="V154" s="22">
        <v>7234.3427734375</v>
      </c>
      <c r="W154" s="23"/>
      <c r="X154" s="24"/>
      <c r="Y154" s="24"/>
      <c r="Z154" s="15">
        <v>154</v>
      </c>
      <c r="AA154" s="15"/>
      <c r="AB154" s="16"/>
      <c r="AC154">
        <v>333</v>
      </c>
      <c r="AD154">
        <v>744</v>
      </c>
      <c r="AE154">
        <v>6283</v>
      </c>
      <c r="AF154">
        <v>17</v>
      </c>
      <c r="AG154" t="s">
        <v>691</v>
      </c>
      <c r="AH154" t="s">
        <v>1025</v>
      </c>
      <c r="AI154">
        <v>3600</v>
      </c>
      <c r="AJ154" t="s">
        <v>1128</v>
      </c>
      <c r="AK154" t="s">
        <v>1960</v>
      </c>
      <c r="AL154" t="s">
        <v>2035</v>
      </c>
      <c r="AM154" s="3" t="str">
        <f>Vertices[[#This Row],[Vertex]]&amp;CHAR(10)&amp;Vertices[[#This Row],[Followers]]&amp;CHAR(10)&amp;Vertices[[#This Row],[Description]]&amp;CHAR(10)&amp;Vertices[[#This Row],[Tweet]]</f>
        <v>yokofakun
744
computational bioinformatics biology biotech science rdf java geek
Liked "getting ready for "The Future of the Web for Collaborative Science" at #www2010 #fwcs10 (program at..." http://ff.im/jq2lC</v>
      </c>
      <c r="AN154" t="s">
        <v>2488</v>
      </c>
      <c r="AO154" t="s">
        <v>2913</v>
      </c>
    </row>
    <row r="155" spans="1:41" ht="34.049999999999997" customHeight="1">
      <c r="A155" s="17" t="s">
        <v>517</v>
      </c>
      <c r="C155" s="60">
        <v>11</v>
      </c>
      <c r="D155" s="60">
        <v>2</v>
      </c>
      <c r="E155" s="61">
        <v>5.5276709680673469E-3</v>
      </c>
      <c r="F155" s="61">
        <v>2.7677261613691932</v>
      </c>
      <c r="G155" s="61">
        <v>2.4381494901248239E-2</v>
      </c>
      <c r="H155" s="61">
        <v>0.11363636363636363</v>
      </c>
      <c r="I155" s="18"/>
      <c r="J155" s="18"/>
      <c r="K155" s="19">
        <v>4.4014510278113663</v>
      </c>
      <c r="L155" s="20">
        <v>98.878003389717861</v>
      </c>
      <c r="M155" s="18" t="s">
        <v>1574</v>
      </c>
      <c r="N155" s="18"/>
      <c r="O155" s="25" t="s">
        <v>517</v>
      </c>
      <c r="P155" s="26"/>
      <c r="Q155" s="26"/>
      <c r="R155" s="25"/>
      <c r="S155" s="74" t="s">
        <v>3466</v>
      </c>
      <c r="T155" s="21">
        <v>330.9330032235552</v>
      </c>
      <c r="U155" s="22">
        <v>4891.7412109375</v>
      </c>
      <c r="V155" s="22">
        <v>7954.43017578125</v>
      </c>
      <c r="W155" s="23"/>
      <c r="X155" s="24"/>
      <c r="Y155" s="24"/>
      <c r="Z155" s="15">
        <v>155</v>
      </c>
      <c r="AA155" s="15"/>
      <c r="AB155" s="16"/>
      <c r="AC155">
        <v>113</v>
      </c>
      <c r="AD155">
        <v>999</v>
      </c>
      <c r="AE155">
        <v>6748</v>
      </c>
      <c r="AF155">
        <v>7</v>
      </c>
      <c r="AG155" t="s">
        <v>682</v>
      </c>
      <c r="AH155" t="s">
        <v>1025</v>
      </c>
      <c r="AI155">
        <v>3600</v>
      </c>
      <c r="AJ155" t="s">
        <v>1119</v>
      </c>
      <c r="AK155" t="s">
        <v>1960</v>
      </c>
      <c r="AL155" t="s">
        <v>2026</v>
      </c>
      <c r="AM155" s="3" t="str">
        <f>Vertices[[#This Row],[Vertex]]&amp;CHAR(10)&amp;Vertices[[#This Row],[Followers]]&amp;CHAR(10)&amp;Vertices[[#This Row],[Description]]&amp;CHAR(10)&amp;Vertices[[#This Row],[Tweet]]</f>
        <v>rgaidot
999
digital/technology enthusiast
"Linked Data on the Web" nice!  all slides are online  http://bit.ly/5cD2Jy #www2010 #ldow2010 #linkeddata</v>
      </c>
      <c r="AN155" t="s">
        <v>2479</v>
      </c>
      <c r="AO155" t="s">
        <v>2904</v>
      </c>
    </row>
    <row r="156" spans="1:41" ht="34.049999999999997" customHeight="1">
      <c r="A156" s="17" t="s">
        <v>483</v>
      </c>
      <c r="C156" s="60">
        <v>4</v>
      </c>
      <c r="D156" s="60">
        <v>6</v>
      </c>
      <c r="E156" s="61">
        <v>5.4856768439087373E-3</v>
      </c>
      <c r="F156" s="61">
        <v>2.6063569682151591</v>
      </c>
      <c r="G156" s="61">
        <v>1.6468787126793265E-2</v>
      </c>
      <c r="H156" s="61">
        <v>0.39285714285714285</v>
      </c>
      <c r="I156" s="18"/>
      <c r="J156" s="18"/>
      <c r="K156" s="19">
        <v>2.2950423216444982</v>
      </c>
      <c r="L156" s="20">
        <v>99.86215147386261</v>
      </c>
      <c r="M156" s="18" t="s">
        <v>1723</v>
      </c>
      <c r="N156" s="18"/>
      <c r="O156" s="25" t="s">
        <v>483</v>
      </c>
      <c r="P156" s="26"/>
      <c r="Q156" s="26"/>
      <c r="R156" s="25"/>
      <c r="S156" s="74" t="s">
        <v>3467</v>
      </c>
      <c r="T156" s="21">
        <v>41.535575421222291</v>
      </c>
      <c r="U156" s="22">
        <v>3741.2255859375</v>
      </c>
      <c r="V156" s="22">
        <v>6702.65478515625</v>
      </c>
      <c r="W156" s="23"/>
      <c r="X156" s="24"/>
      <c r="Y156" s="24"/>
      <c r="Z156" s="15">
        <v>156</v>
      </c>
      <c r="AA156" s="15"/>
      <c r="AB156" s="16"/>
      <c r="AC156">
        <v>132</v>
      </c>
      <c r="AD156">
        <v>128</v>
      </c>
      <c r="AE156">
        <v>1113</v>
      </c>
      <c r="AF156">
        <v>0</v>
      </c>
      <c r="AG156" t="s">
        <v>812</v>
      </c>
      <c r="AH156" t="s">
        <v>1017</v>
      </c>
      <c r="AI156">
        <v>0</v>
      </c>
      <c r="AJ156" t="s">
        <v>1268</v>
      </c>
      <c r="AK156" t="s">
        <v>1960</v>
      </c>
      <c r="AL156" t="s">
        <v>2175</v>
      </c>
      <c r="AM156" s="3" t="str">
        <f>Vertices[[#This Row],[Vertex]]&amp;CHAR(10)&amp;Vertices[[#This Row],[Followers]]&amp;CHAR(10)&amp;Vertices[[#This Row],[Description]]&amp;CHAR(10)&amp;Vertices[[#This Row],[Tweet]]</f>
        <v>sbourke
128
PhD person, machine learning, personilization
RT @nitya: #www2010 "What is Twitter? A Social Network or a News Media?" - Author datasets here: http://bit.ly/bxBBSz, Paper here: http://bit.ly/dmIvfj</v>
      </c>
      <c r="AN156" t="s">
        <v>2615</v>
      </c>
      <c r="AO156" t="s">
        <v>3053</v>
      </c>
    </row>
    <row r="157" spans="1:41" ht="34.049999999999997" customHeight="1">
      <c r="A157" s="17" t="s">
        <v>476</v>
      </c>
      <c r="C157" s="60">
        <v>12</v>
      </c>
      <c r="D157" s="60">
        <v>16</v>
      </c>
      <c r="E157" s="61">
        <v>5.4467392953069594E-3</v>
      </c>
      <c r="F157" s="61">
        <v>2.5305623471882641</v>
      </c>
      <c r="G157" s="61">
        <v>8.8438249927427035E-2</v>
      </c>
      <c r="H157" s="61">
        <v>0.45029239766081869</v>
      </c>
      <c r="I157" s="18"/>
      <c r="J157" s="18"/>
      <c r="K157" s="19">
        <v>3.5598548972188633</v>
      </c>
      <c r="L157" s="20">
        <v>99.271210660994981</v>
      </c>
      <c r="M157" s="18" t="s">
        <v>1892</v>
      </c>
      <c r="N157" s="18"/>
      <c r="O157" s="25" t="s">
        <v>476</v>
      </c>
      <c r="P157" s="26"/>
      <c r="Q157" s="26"/>
      <c r="R157" s="25"/>
      <c r="S157" s="74" t="s">
        <v>3468</v>
      </c>
      <c r="T157" s="21">
        <v>215.30693562859327</v>
      </c>
      <c r="U157" s="22">
        <v>5314.83203125</v>
      </c>
      <c r="V157" s="22">
        <v>6697.49658203125</v>
      </c>
      <c r="W157" s="23"/>
      <c r="X157" s="24"/>
      <c r="Y157" s="24"/>
      <c r="Z157" s="15">
        <v>157</v>
      </c>
      <c r="AA157" s="15"/>
      <c r="AB157" s="16"/>
      <c r="AC157">
        <v>329</v>
      </c>
      <c r="AD157">
        <v>651</v>
      </c>
      <c r="AE157">
        <v>12818</v>
      </c>
      <c r="AF157">
        <v>44</v>
      </c>
      <c r="AG157" t="s">
        <v>947</v>
      </c>
      <c r="AH157" t="s">
        <v>1006</v>
      </c>
      <c r="AI157">
        <v>0</v>
      </c>
      <c r="AJ157" t="s">
        <v>1438</v>
      </c>
      <c r="AK157" t="s">
        <v>1960</v>
      </c>
      <c r="AL157" t="s">
        <v>2345</v>
      </c>
      <c r="AM157" s="3" t="str">
        <f>Vertices[[#This Row],[Vertex]]&amp;CHAR(10)&amp;Vertices[[#This Row],[Followers]]&amp;CHAR(10)&amp;Vertices[[#This Row],[Description]]&amp;CHAR(10)&amp;Vertices[[#This Row],[Tweet]]</f>
        <v>zbeauvais
651
Perspective changes everything, and I'm interested in mine being challenged—so long as there's coffee.
@tommyh Now that sounds like a good life ambition! #www2010</v>
      </c>
      <c r="AN157" t="s">
        <v>2772</v>
      </c>
      <c r="AO157" t="s">
        <v>3221</v>
      </c>
    </row>
    <row r="158" spans="1:41" ht="34.049999999999997" customHeight="1">
      <c r="A158" s="17" t="s">
        <v>172</v>
      </c>
      <c r="C158" s="60">
        <v>0</v>
      </c>
      <c r="D158" s="60">
        <v>8</v>
      </c>
      <c r="E158" s="61">
        <v>5.4086174806945476E-3</v>
      </c>
      <c r="F158" s="61">
        <v>2.7921760391198043</v>
      </c>
      <c r="G158" s="61">
        <v>1.6493403975839066E-2</v>
      </c>
      <c r="H158" s="61">
        <v>0.17857142857142858</v>
      </c>
      <c r="I158" s="18"/>
      <c r="J158" s="18"/>
      <c r="K158" s="19">
        <v>2.2176541717049578</v>
      </c>
      <c r="L158" s="20">
        <v>99.898308464324884</v>
      </c>
      <c r="M158" s="18" t="s">
        <v>1545</v>
      </c>
      <c r="N158" s="18"/>
      <c r="O158" s="25" t="s">
        <v>172</v>
      </c>
      <c r="P158" s="26"/>
      <c r="Q158" s="26"/>
      <c r="R158" s="25"/>
      <c r="S158" s="74" t="s">
        <v>3469</v>
      </c>
      <c r="T158" s="21">
        <v>30.903293343524641</v>
      </c>
      <c r="U158" s="22">
        <v>4737.447265625</v>
      </c>
      <c r="V158" s="22">
        <v>8220.482421875</v>
      </c>
      <c r="W158" s="23"/>
      <c r="X158" s="24"/>
      <c r="Y158" s="24"/>
      <c r="Z158" s="15">
        <v>158</v>
      </c>
      <c r="AA158" s="15"/>
      <c r="AB158" s="16"/>
      <c r="AC158">
        <v>148</v>
      </c>
      <c r="AD158">
        <v>96</v>
      </c>
      <c r="AE158">
        <v>2629</v>
      </c>
      <c r="AF158">
        <v>12</v>
      </c>
      <c r="AG158" t="s">
        <v>655</v>
      </c>
      <c r="AH158" t="s">
        <v>1021</v>
      </c>
      <c r="AI158">
        <v>32400</v>
      </c>
      <c r="AJ158" t="s">
        <v>1090</v>
      </c>
      <c r="AK158" t="s">
        <v>1960</v>
      </c>
      <c r="AL158" t="s">
        <v>1997</v>
      </c>
      <c r="AM158" s="3" t="str">
        <f>Vertices[[#This Row],[Vertex]]&amp;CHAR(10)&amp;Vertices[[#This Row],[Followers]]&amp;CHAR(10)&amp;Vertices[[#This Row],[Description]]&amp;CHAR(10)&amp;Vertices[[#This Row],[Tweet]]</f>
        <v>taktak
96
Researcher (Databases, Web mining) http://photomemo.jp/taktak http://taktak.vox.com/
www2010 はじまったか．http://kmi.tugraz.at/staff/markus/www2010/www2010_roomstream.html</v>
      </c>
      <c r="AN158" t="s">
        <v>2450</v>
      </c>
      <c r="AO158" t="s">
        <v>2875</v>
      </c>
    </row>
    <row r="159" spans="1:41" ht="34.049999999999997" customHeight="1">
      <c r="A159" s="17" t="s">
        <v>436</v>
      </c>
      <c r="C159" s="60">
        <v>13</v>
      </c>
      <c r="D159" s="60">
        <v>29</v>
      </c>
      <c r="E159" s="61">
        <v>5.3468172100433493E-3</v>
      </c>
      <c r="F159" s="61">
        <v>2.4474327628361858</v>
      </c>
      <c r="G159" s="61">
        <v>0.13081712375261359</v>
      </c>
      <c r="H159" s="61">
        <v>0.39039408866995073</v>
      </c>
      <c r="I159" s="18"/>
      <c r="J159" s="18"/>
      <c r="K159" s="19">
        <v>2.2273276904474004</v>
      </c>
      <c r="L159" s="20">
        <v>99.893788840517104</v>
      </c>
      <c r="M159" s="18" t="s">
        <v>1881</v>
      </c>
      <c r="N159" s="18"/>
      <c r="O159" s="25" t="s">
        <v>436</v>
      </c>
      <c r="P159" s="26"/>
      <c r="Q159" s="26"/>
      <c r="R159" s="25"/>
      <c r="S159" s="74" t="s">
        <v>3470</v>
      </c>
      <c r="T159" s="21">
        <v>32.232328603236851</v>
      </c>
      <c r="U159" s="22">
        <v>5176.0185546875</v>
      </c>
      <c r="V159" s="22">
        <v>6058.0927734375</v>
      </c>
      <c r="W159" s="23"/>
      <c r="X159" s="24"/>
      <c r="Y159" s="24"/>
      <c r="Z159" s="15">
        <v>159</v>
      </c>
      <c r="AA159" s="15"/>
      <c r="AB159" s="16"/>
      <c r="AC159">
        <v>143</v>
      </c>
      <c r="AD159">
        <v>100</v>
      </c>
      <c r="AE159">
        <v>541</v>
      </c>
      <c r="AF159">
        <v>0</v>
      </c>
      <c r="AG159" t="s">
        <v>938</v>
      </c>
      <c r="AH159" t="s">
        <v>1006</v>
      </c>
      <c r="AI159">
        <v>0</v>
      </c>
      <c r="AJ159" t="s">
        <v>1426</v>
      </c>
      <c r="AK159" t="s">
        <v>1960</v>
      </c>
      <c r="AL159" t="s">
        <v>2333</v>
      </c>
      <c r="AM159" s="3" t="str">
        <f>Vertices[[#This Row],[Vertex]]&amp;CHAR(10)&amp;Vertices[[#This Row],[Followers]]&amp;CHAR(10)&amp;Vertices[[#This Row],[Description]]&amp;CHAR(10)&amp;Vertices[[#This Row],[Tweet]]</f>
        <v>mischatuffield
100
SW Developer @ Garlik, SWXG @ W3C, X-PhD student at Southampton, and other shtuff ...
is sad not to be at #ldow2010 and #www2010, but happy to be in #nyc</v>
      </c>
      <c r="AN159" t="s">
        <v>2760</v>
      </c>
      <c r="AO159" t="s">
        <v>3210</v>
      </c>
    </row>
    <row r="160" spans="1:41" ht="34.049999999999997" customHeight="1">
      <c r="A160" s="17" t="s">
        <v>392</v>
      </c>
      <c r="C160" s="60">
        <v>7</v>
      </c>
      <c r="D160" s="60">
        <v>10</v>
      </c>
      <c r="E160" s="61">
        <v>5.2581197297395165E-3</v>
      </c>
      <c r="F160" s="61">
        <v>2.7114914425427874</v>
      </c>
      <c r="G160" s="61">
        <v>3.0962891863009503E-2</v>
      </c>
      <c r="H160" s="61">
        <v>0.36666666666666664</v>
      </c>
      <c r="I160" s="18"/>
      <c r="J160" s="18"/>
      <c r="K160" s="19">
        <v>2.1620314389359128</v>
      </c>
      <c r="L160" s="20">
        <v>99.924296301219627</v>
      </c>
      <c r="M160" s="18" t="s">
        <v>1852</v>
      </c>
      <c r="N160" s="18"/>
      <c r="O160" s="25" t="s">
        <v>392</v>
      </c>
      <c r="P160" s="26"/>
      <c r="Q160" s="26"/>
      <c r="R160" s="25"/>
      <c r="S160" s="74" t="s">
        <v>3471</v>
      </c>
      <c r="T160" s="21">
        <v>23.261340600179455</v>
      </c>
      <c r="U160" s="22">
        <v>5124.03076171875</v>
      </c>
      <c r="V160" s="22">
        <v>7039.5224609375</v>
      </c>
      <c r="W160" s="23"/>
      <c r="X160" s="24"/>
      <c r="Y160" s="24"/>
      <c r="Z160" s="15">
        <v>160</v>
      </c>
      <c r="AA160" s="15"/>
      <c r="AB160" s="16"/>
      <c r="AC160">
        <v>78</v>
      </c>
      <c r="AD160">
        <v>73</v>
      </c>
      <c r="AE160">
        <v>409</v>
      </c>
      <c r="AF160">
        <v>0</v>
      </c>
      <c r="AG160" t="s">
        <v>918</v>
      </c>
      <c r="AH160" t="s">
        <v>1008</v>
      </c>
      <c r="AI160">
        <v>-18000</v>
      </c>
      <c r="AJ160" t="s">
        <v>1397</v>
      </c>
      <c r="AK160" t="s">
        <v>1960</v>
      </c>
      <c r="AL160" t="s">
        <v>2304</v>
      </c>
      <c r="AM160" s="3" t="str">
        <f>Vertices[[#This Row],[Vertex]]&amp;CHAR(10)&amp;Vertices[[#This Row],[Followers]]&amp;CHAR(10)&amp;Vertices[[#This Row],[Description]]&amp;CHAR(10)&amp;Vertices[[#This Row],[Tweet]]</f>
        <v>mauro_nunez
73
W3C Business Manager and Web Foundation Board of Directors
RT @sandhawke: Aggregate first, and ask questions later.    (Welcome to the Semantic Web).   Chatting at #www2010 about #privacy and #egov etc.</v>
      </c>
      <c r="AN160" t="s">
        <v>2732</v>
      </c>
      <c r="AO160" t="s">
        <v>3182</v>
      </c>
    </row>
    <row r="161" spans="1:41" ht="34.049999999999997" customHeight="1">
      <c r="A161" s="17" t="s">
        <v>358</v>
      </c>
      <c r="C161" s="60">
        <v>7</v>
      </c>
      <c r="D161" s="60">
        <v>1</v>
      </c>
      <c r="E161" s="61">
        <v>5.1409383749963303E-3</v>
      </c>
      <c r="F161" s="61">
        <v>2.9193154034229827</v>
      </c>
      <c r="G161" s="61">
        <v>1.1830626848285362E-2</v>
      </c>
      <c r="H161" s="61">
        <v>4.7619047619047616E-2</v>
      </c>
      <c r="I161" s="18"/>
      <c r="J161" s="18"/>
      <c r="K161" s="19">
        <v>10</v>
      </c>
      <c r="L161" s="20">
        <v>96.262271110963411</v>
      </c>
      <c r="M161" s="18" t="s">
        <v>1828</v>
      </c>
      <c r="N161" s="18"/>
      <c r="O161" s="25" t="s">
        <v>358</v>
      </c>
      <c r="P161" s="26"/>
      <c r="Q161" s="26"/>
      <c r="R161" s="25"/>
      <c r="S161" s="74" t="s">
        <v>3472</v>
      </c>
      <c r="T161" s="21">
        <v>1100.1121597819947</v>
      </c>
      <c r="U161" s="22">
        <v>7844.39013671875</v>
      </c>
      <c r="V161" s="22">
        <v>6080.52197265625</v>
      </c>
      <c r="W161" s="23"/>
      <c r="X161" s="24"/>
      <c r="Y161" s="24"/>
      <c r="Z161" s="15">
        <v>161</v>
      </c>
      <c r="AA161" s="15"/>
      <c r="AB161" s="16"/>
      <c r="AC161">
        <v>3344</v>
      </c>
      <c r="AD161">
        <v>3314</v>
      </c>
      <c r="AE161">
        <v>1205</v>
      </c>
      <c r="AF161">
        <v>0</v>
      </c>
      <c r="AG161" t="s">
        <v>898</v>
      </c>
      <c r="AH161" t="s">
        <v>1012</v>
      </c>
      <c r="AI161">
        <v>-28800</v>
      </c>
      <c r="AJ161" t="s">
        <v>1373</v>
      </c>
      <c r="AK161" t="s">
        <v>1960</v>
      </c>
      <c r="AL161" t="s">
        <v>2280</v>
      </c>
      <c r="AM161" s="3" t="str">
        <f>Vertices[[#This Row],[Vertex]]&amp;CHAR(10)&amp;Vertices[[#This Row],[Followers]]&amp;CHAR(10)&amp;Vertices[[#This Row],[Description]]&amp;CHAR(10)&amp;Vertices[[#This Row],[Tweet]]</f>
        <v>citizen_bob
3314
Interested in Gov 2.0, open and transparent government. Check out my site - thanks.
WWW2010 Opening Ceremony Panel Discussion http://bit.ly/bgUsAM</v>
      </c>
      <c r="AN161" t="s">
        <v>2710</v>
      </c>
      <c r="AO161" t="s">
        <v>3158</v>
      </c>
    </row>
    <row r="162" spans="1:41" ht="34.049999999999997" customHeight="1">
      <c r="A162" s="17" t="s">
        <v>463</v>
      </c>
      <c r="C162" s="60">
        <v>4</v>
      </c>
      <c r="D162" s="60">
        <v>7</v>
      </c>
      <c r="E162" s="61">
        <v>5.0784336761962997E-3</v>
      </c>
      <c r="F162" s="61">
        <v>2.8533007334963325</v>
      </c>
      <c r="G162" s="61">
        <v>1.7783533289871083E-2</v>
      </c>
      <c r="H162" s="61">
        <v>0.17857142857142858</v>
      </c>
      <c r="I162" s="18"/>
      <c r="J162" s="18"/>
      <c r="K162" s="19">
        <v>4.2708585247883919</v>
      </c>
      <c r="L162" s="20">
        <v>98.939018311122922</v>
      </c>
      <c r="M162" s="18" t="s">
        <v>1837</v>
      </c>
      <c r="N162" s="18"/>
      <c r="O162" s="25" t="s">
        <v>463</v>
      </c>
      <c r="P162" s="26"/>
      <c r="Q162" s="26"/>
      <c r="R162" s="25"/>
      <c r="S162" s="74" t="s">
        <v>3473</v>
      </c>
      <c r="T162" s="21">
        <v>312.99102721744043</v>
      </c>
      <c r="U162" s="22">
        <v>6089.12841796875</v>
      </c>
      <c r="V162" s="22">
        <v>6910.9814453125</v>
      </c>
      <c r="W162" s="23"/>
      <c r="X162" s="24"/>
      <c r="Y162" s="24"/>
      <c r="Z162" s="15">
        <v>162</v>
      </c>
      <c r="AA162" s="15"/>
      <c r="AB162" s="16"/>
      <c r="AC162">
        <v>983</v>
      </c>
      <c r="AD162">
        <v>945</v>
      </c>
      <c r="AE162">
        <v>1775</v>
      </c>
      <c r="AF162">
        <v>15</v>
      </c>
      <c r="AG162" t="s">
        <v>906</v>
      </c>
      <c r="AH162" t="s">
        <v>1008</v>
      </c>
      <c r="AI162">
        <v>-18000</v>
      </c>
      <c r="AJ162" t="s">
        <v>1382</v>
      </c>
      <c r="AK162" t="s">
        <v>1960</v>
      </c>
      <c r="AL162" t="s">
        <v>2289</v>
      </c>
      <c r="AM162" s="3" t="str">
        <f>Vertices[[#This Row],[Vertex]]&amp;CHAR(10)&amp;Vertices[[#This Row],[Followers]]&amp;CHAR(10)&amp;Vertices[[#This Row],[Description]]&amp;CHAR(10)&amp;Vertices[[#This Row],[Tweet]]</f>
        <v>chucka_nc
945
Life in Raleigh, HR services interoperability...
keeping an eye on the tweets from WWW 2010 - 19th International World Wide Web Conference here in Raleigh #www2010</v>
      </c>
      <c r="AN162" t="s">
        <v>2718</v>
      </c>
      <c r="AO162" t="s">
        <v>3167</v>
      </c>
    </row>
    <row r="163" spans="1:41" ht="34.049999999999997" customHeight="1">
      <c r="A163" s="17" t="s">
        <v>530</v>
      </c>
      <c r="C163" s="60">
        <v>13</v>
      </c>
      <c r="D163" s="60">
        <v>10</v>
      </c>
      <c r="E163" s="61">
        <v>4.920634729995879E-3</v>
      </c>
      <c r="F163" s="61">
        <v>2.4278728606356967</v>
      </c>
      <c r="G163" s="61">
        <v>8.0426080405776118E-2</v>
      </c>
      <c r="H163" s="61">
        <v>0.40808823529411764</v>
      </c>
      <c r="I163" s="18"/>
      <c r="J163" s="18"/>
      <c r="K163" s="19">
        <v>2.2515114873035067</v>
      </c>
      <c r="L163" s="20">
        <v>99.882489780997645</v>
      </c>
      <c r="M163" s="18" t="s">
        <v>1780</v>
      </c>
      <c r="N163" s="18"/>
      <c r="O163" s="25" t="s">
        <v>530</v>
      </c>
      <c r="P163" s="26"/>
      <c r="Q163" s="26"/>
      <c r="R163" s="25"/>
      <c r="S163" s="74" t="s">
        <v>3474</v>
      </c>
      <c r="T163" s="21">
        <v>35.554916752517364</v>
      </c>
      <c r="U163" s="22">
        <v>4923.39306640625</v>
      </c>
      <c r="V163" s="22">
        <v>6090.513671875</v>
      </c>
      <c r="W163" s="23"/>
      <c r="X163" s="24"/>
      <c r="Y163" s="24"/>
      <c r="Z163" s="15">
        <v>163</v>
      </c>
      <c r="AA163" s="15"/>
      <c r="AB163" s="16"/>
      <c r="AC163">
        <v>95</v>
      </c>
      <c r="AD163">
        <v>110</v>
      </c>
      <c r="AE163">
        <v>131</v>
      </c>
      <c r="AF163">
        <v>14</v>
      </c>
      <c r="AH163" t="s">
        <v>1044</v>
      </c>
      <c r="AI163">
        <v>3600</v>
      </c>
      <c r="AJ163" t="s">
        <v>1325</v>
      </c>
      <c r="AK163" t="s">
        <v>1960</v>
      </c>
      <c r="AL163" t="s">
        <v>2232</v>
      </c>
      <c r="AM163" s="3" t="str">
        <f>Vertices[[#This Row],[Vertex]]&amp;CHAR(10)&amp;Vertices[[#This Row],[Followers]]&amp;CHAR(10)&amp;Vertices[[#This Row],[Description]]&amp;CHAR(10)&amp;Vertices[[#This Row],[Tweet]]</f>
        <v>laroyo
110
yeah pity workshops  parallel with Websci10 RT @jahendler: #www2010 exciting that so many interesting things are happening at the same time</v>
      </c>
      <c r="AN163" t="s">
        <v>2666</v>
      </c>
      <c r="AO163" t="s">
        <v>3110</v>
      </c>
    </row>
    <row r="164" spans="1:41" ht="34.049999999999997" customHeight="1">
      <c r="A164" s="17" t="s">
        <v>499</v>
      </c>
      <c r="C164" s="60">
        <v>29</v>
      </c>
      <c r="D164" s="60">
        <v>10</v>
      </c>
      <c r="E164" s="61">
        <v>4.7280970284296255E-3</v>
      </c>
      <c r="F164" s="61">
        <v>2.4621026894865525</v>
      </c>
      <c r="G164" s="61">
        <v>0.12415763094806184</v>
      </c>
      <c r="H164" s="61">
        <v>0.33218390804597703</v>
      </c>
      <c r="I164" s="18"/>
      <c r="J164" s="18"/>
      <c r="K164" s="19">
        <v>2.4619105199516325</v>
      </c>
      <c r="L164" s="20">
        <v>99.784187963178354</v>
      </c>
      <c r="M164" s="18" t="s">
        <v>1641</v>
      </c>
      <c r="N164" s="18"/>
      <c r="O164" s="25" t="s">
        <v>499</v>
      </c>
      <c r="P164" s="26"/>
      <c r="Q164" s="26"/>
      <c r="R164" s="25"/>
      <c r="S164" s="74" t="s">
        <v>3475</v>
      </c>
      <c r="T164" s="21">
        <v>64.461433651257849</v>
      </c>
      <c r="U164" s="22">
        <v>6629.4560546875</v>
      </c>
      <c r="V164" s="22">
        <v>5731.7744140625</v>
      </c>
      <c r="W164" s="23"/>
      <c r="X164" s="24"/>
      <c r="Y164" s="24"/>
      <c r="Z164" s="15">
        <v>164</v>
      </c>
      <c r="AA164" s="15"/>
      <c r="AB164" s="16"/>
      <c r="AC164">
        <v>31</v>
      </c>
      <c r="AD164">
        <v>197</v>
      </c>
      <c r="AE164">
        <v>296</v>
      </c>
      <c r="AF164">
        <v>0</v>
      </c>
      <c r="AG164" t="s">
        <v>741</v>
      </c>
      <c r="AH164" t="s">
        <v>1026</v>
      </c>
      <c r="AI164">
        <v>3600</v>
      </c>
      <c r="AJ164" t="s">
        <v>1186</v>
      </c>
      <c r="AK164" t="s">
        <v>1960</v>
      </c>
      <c r="AL164" t="s">
        <v>2093</v>
      </c>
      <c r="AM164" s="3" t="str">
        <f>Vertices[[#This Row],[Vertex]]&amp;CHAR(10)&amp;Vertices[[#This Row],[Followers]]&amp;CHAR(10)&amp;Vertices[[#This Row],[Description]]&amp;CHAR(10)&amp;Vertices[[#This Row],[Tweet]]</f>
        <v>olafhartig
197
PhD student, Linked Data enthusiast, cyclist
#www2010 #ldow2010 workshop is over; see you all at the Linked Data gathering at the @101lounge (444 S. Blount Street) at 7pm</v>
      </c>
      <c r="AN164" t="s">
        <v>2542</v>
      </c>
      <c r="AO164" t="s">
        <v>2971</v>
      </c>
    </row>
    <row r="165" spans="1:41" ht="34.049999999999997" customHeight="1">
      <c r="A165" s="17" t="s">
        <v>322</v>
      </c>
      <c r="C165" s="60">
        <v>2</v>
      </c>
      <c r="D165" s="60">
        <v>3</v>
      </c>
      <c r="E165" s="61">
        <v>4.4824550320144855E-3</v>
      </c>
      <c r="F165" s="61">
        <v>3.2298288508557458</v>
      </c>
      <c r="G165" s="61">
        <v>1.7578492030705262E-3</v>
      </c>
      <c r="H165" s="61">
        <v>0.05</v>
      </c>
      <c r="I165" s="18"/>
      <c r="J165" s="18"/>
      <c r="K165" s="19">
        <v>9.8694074969770256</v>
      </c>
      <c r="L165" s="20">
        <v>96.323286032368486</v>
      </c>
      <c r="M165" s="18" t="s">
        <v>1607</v>
      </c>
      <c r="N165" s="18"/>
      <c r="O165" s="25" t="s">
        <v>322</v>
      </c>
      <c r="P165" s="26"/>
      <c r="Q165" s="26"/>
      <c r="R165" s="25"/>
      <c r="S165" s="74" t="s">
        <v>3476</v>
      </c>
      <c r="T165" s="21">
        <v>1082.1701837758799</v>
      </c>
      <c r="U165" s="22">
        <v>4728.4189453125</v>
      </c>
      <c r="V165" s="22">
        <v>1721.7421875</v>
      </c>
      <c r="W165" s="23"/>
      <c r="X165" s="24"/>
      <c r="Y165" s="24"/>
      <c r="Z165" s="15">
        <v>165</v>
      </c>
      <c r="AA165" s="15"/>
      <c r="AB165" s="16"/>
      <c r="AC165">
        <v>2995</v>
      </c>
      <c r="AD165">
        <v>3260</v>
      </c>
      <c r="AE165">
        <v>354</v>
      </c>
      <c r="AF165">
        <v>0</v>
      </c>
      <c r="AG165" t="s">
        <v>709</v>
      </c>
      <c r="AH165" t="s">
        <v>1012</v>
      </c>
      <c r="AI165">
        <v>-28800</v>
      </c>
      <c r="AJ165" t="s">
        <v>1152</v>
      </c>
      <c r="AK165" t="s">
        <v>1960</v>
      </c>
      <c r="AL165" t="s">
        <v>2059</v>
      </c>
      <c r="AM165" s="3" t="str">
        <f>Vertices[[#This Row],[Vertex]]&amp;CHAR(10)&amp;Vertices[[#This Row],[Followers]]&amp;CHAR(10)&amp;Vertices[[#This Row],[Description]]&amp;CHAR(10)&amp;Vertices[[#This Row],[Tweet]]</f>
        <v>stephaneosmont
3260
Entrepreneur &amp; Technologist, Yokway Co-Founder, Founder @ Crosspollinate.org, CTO at NationalBLS. Tweeting about SMM-SEO-SEM-PPC, Wave and real time web.
RT @alisohani: #Yahoo #Hadoop infra: 30k nodes (16GB ram, 8 cores); 250k cores; 100k #mapreduce jobs/ day. #www2010 @marin_dimitrov</v>
      </c>
      <c r="AN165" t="s">
        <v>2509</v>
      </c>
      <c r="AO165" t="s">
        <v>2937</v>
      </c>
    </row>
    <row r="166" spans="1:41" ht="34.049999999999997" customHeight="1">
      <c r="A166" s="17" t="s">
        <v>271</v>
      </c>
      <c r="C166" s="60">
        <v>4</v>
      </c>
      <c r="D166" s="60">
        <v>10</v>
      </c>
      <c r="E166" s="61">
        <v>4.4495391038225059E-3</v>
      </c>
      <c r="F166" s="61">
        <v>2.8435207823960882</v>
      </c>
      <c r="G166" s="61">
        <v>1.2570871713141807E-2</v>
      </c>
      <c r="H166" s="61">
        <v>0.2196969696969697</v>
      </c>
      <c r="I166" s="18"/>
      <c r="J166" s="18"/>
      <c r="K166" s="19">
        <v>3.1293833131801692</v>
      </c>
      <c r="L166" s="20">
        <v>99.472333920441329</v>
      </c>
      <c r="M166" s="18" t="s">
        <v>1718</v>
      </c>
      <c r="N166" s="18"/>
      <c r="O166" s="25" t="s">
        <v>271</v>
      </c>
      <c r="P166" s="26"/>
      <c r="Q166" s="26"/>
      <c r="R166" s="25"/>
      <c r="S166" s="74" t="s">
        <v>3477</v>
      </c>
      <c r="T166" s="21">
        <v>156.1648665714001</v>
      </c>
      <c r="U166" s="22">
        <v>4083.029052734375</v>
      </c>
      <c r="V166" s="22">
        <v>8111.61474609375</v>
      </c>
      <c r="W166" s="23"/>
      <c r="X166" s="24"/>
      <c r="Y166" s="24"/>
      <c r="Z166" s="15">
        <v>166</v>
      </c>
      <c r="AA166" s="15"/>
      <c r="AB166" s="16"/>
      <c r="AC166">
        <v>352</v>
      </c>
      <c r="AD166">
        <v>473</v>
      </c>
      <c r="AE166">
        <v>3191</v>
      </c>
      <c r="AF166">
        <v>60</v>
      </c>
      <c r="AG166" t="s">
        <v>807</v>
      </c>
      <c r="AH166" t="s">
        <v>1039</v>
      </c>
      <c r="AI166">
        <v>28800</v>
      </c>
      <c r="AJ166" t="s">
        <v>1263</v>
      </c>
      <c r="AK166" t="s">
        <v>1960</v>
      </c>
      <c r="AL166" t="s">
        <v>2170</v>
      </c>
      <c r="AM166" s="3" t="str">
        <f>Vertices[[#This Row],[Vertex]]&amp;CHAR(10)&amp;Vertices[[#This Row],[Followers]]&amp;CHAR(10)&amp;Vertices[[#This Row],[Description]]&amp;CHAR(10)&amp;Vertices[[#This Row],[Tweet]]</f>
        <v>xlvector
473
researcher on Recommender System.
RT @alisohani: #www2010 #websci10 All papers Online http://is.gd/bK2yP @olgag #semanticweb #recsys #hcir #social #search #crowdsourcing</v>
      </c>
      <c r="AN166" t="s">
        <v>2511</v>
      </c>
      <c r="AO166" t="s">
        <v>3048</v>
      </c>
    </row>
    <row r="167" spans="1:41" ht="34.049999999999997" customHeight="1">
      <c r="A167" s="17" t="s">
        <v>410</v>
      </c>
      <c r="C167" s="60">
        <v>6</v>
      </c>
      <c r="D167" s="60">
        <v>3</v>
      </c>
      <c r="E167" s="61">
        <v>4.4493026011520444E-3</v>
      </c>
      <c r="F167" s="61">
        <v>2.9559902200488999</v>
      </c>
      <c r="G167" s="61">
        <v>5.0955743662379829E-3</v>
      </c>
      <c r="H167" s="61">
        <v>9.7222222222222224E-2</v>
      </c>
      <c r="I167" s="18"/>
      <c r="J167" s="18"/>
      <c r="K167" s="19">
        <v>7.9806529625151148</v>
      </c>
      <c r="L167" s="20">
        <v>97.20574258083812</v>
      </c>
      <c r="M167" s="18" t="s">
        <v>1568</v>
      </c>
      <c r="N167" s="18"/>
      <c r="O167" s="25" t="s">
        <v>410</v>
      </c>
      <c r="P167" s="26"/>
      <c r="Q167" s="26"/>
      <c r="R167" s="25"/>
      <c r="S167" s="74" t="s">
        <v>3478</v>
      </c>
      <c r="T167" s="21">
        <v>822.6760493170716</v>
      </c>
      <c r="U167" s="22">
        <v>2250.991455078125</v>
      </c>
      <c r="V167" s="22">
        <v>3557.80029296875</v>
      </c>
      <c r="W167" s="23"/>
      <c r="X167" s="24"/>
      <c r="Y167" s="24"/>
      <c r="Z167" s="15">
        <v>167</v>
      </c>
      <c r="AA167" s="15"/>
      <c r="AB167" s="16"/>
      <c r="AC167">
        <v>629</v>
      </c>
      <c r="AD167">
        <v>2479</v>
      </c>
      <c r="AE167">
        <v>10809</v>
      </c>
      <c r="AF167">
        <v>227</v>
      </c>
      <c r="AG167" t="s">
        <v>677</v>
      </c>
      <c r="AH167" t="s">
        <v>1008</v>
      </c>
      <c r="AI167">
        <v>-18000</v>
      </c>
      <c r="AJ167" t="s">
        <v>1113</v>
      </c>
      <c r="AK167" t="s">
        <v>1960</v>
      </c>
      <c r="AL167" t="s">
        <v>2020</v>
      </c>
      <c r="AM167" s="3" t="str">
        <f>Vertices[[#This Row],[Vertex]]&amp;CHAR(10)&amp;Vertices[[#This Row],[Followers]]&amp;CHAR(10)&amp;Vertices[[#This Row],[Description]]&amp;CHAR(10)&amp;Vertices[[#This Row],[Tweet]]</f>
        <v>ruby
2479
progressive activist, local politico, professional organizer, compulsive blogger, mom
Getting psyched for #FutureWeb at #WWW2010. Loading up my calendar: http://www2010.org/www/schedule/ Who else is going?</v>
      </c>
      <c r="AN167" t="s">
        <v>2473</v>
      </c>
      <c r="AO167" t="s">
        <v>2898</v>
      </c>
    </row>
    <row r="168" spans="1:41" ht="34.049999999999997" customHeight="1">
      <c r="A168" s="17" t="s">
        <v>355</v>
      </c>
      <c r="C168" s="60">
        <v>11</v>
      </c>
      <c r="D168" s="60">
        <v>12</v>
      </c>
      <c r="E168" s="61">
        <v>4.382963314508285E-3</v>
      </c>
      <c r="F168" s="61">
        <v>2.7432762836185818</v>
      </c>
      <c r="G168" s="61">
        <v>5.559107048672441E-2</v>
      </c>
      <c r="H168" s="61">
        <v>0.36263736263736263</v>
      </c>
      <c r="I168" s="18"/>
      <c r="J168" s="18"/>
      <c r="K168" s="19">
        <v>2.3724304715840385</v>
      </c>
      <c r="L168" s="20">
        <v>99.825994483400351</v>
      </c>
      <c r="M168" s="18" t="s">
        <v>1599</v>
      </c>
      <c r="N168" s="18"/>
      <c r="O168" s="25" t="s">
        <v>355</v>
      </c>
      <c r="P168" s="26"/>
      <c r="Q168" s="26"/>
      <c r="R168" s="25"/>
      <c r="S168" s="74" t="s">
        <v>3479</v>
      </c>
      <c r="T168" s="21">
        <v>52.167857498919943</v>
      </c>
      <c r="U168" s="22">
        <v>7583.19970703125</v>
      </c>
      <c r="V168" s="22">
        <v>4942.05615234375</v>
      </c>
      <c r="W168" s="23"/>
      <c r="X168" s="24"/>
      <c r="Y168" s="24"/>
      <c r="Z168" s="15">
        <v>168</v>
      </c>
      <c r="AA168" s="15"/>
      <c r="AB168" s="16"/>
      <c r="AC168">
        <v>102</v>
      </c>
      <c r="AD168">
        <v>160</v>
      </c>
      <c r="AE168">
        <v>767</v>
      </c>
      <c r="AF168">
        <v>0</v>
      </c>
      <c r="AH168" t="s">
        <v>1027</v>
      </c>
      <c r="AI168">
        <v>-25200</v>
      </c>
      <c r="AJ168" t="s">
        <v>1144</v>
      </c>
      <c r="AK168" t="s">
        <v>1960</v>
      </c>
      <c r="AL168" t="s">
        <v>2051</v>
      </c>
      <c r="AM168" s="3" t="str">
        <f>Vertices[[#This Row],[Vertex]]&amp;CHAR(10)&amp;Vertices[[#This Row],[Followers]]&amp;CHAR(10)&amp;Vertices[[#This Row],[Description]]&amp;CHAR(10)&amp;Vertices[[#This Row],[Tweet]]</f>
        <v>azaroth42
160
Three talks about "extended" REST models. #www2010 #wsrest Lots of "Web Sockets". Welcome Back, Z39.50</v>
      </c>
      <c r="AN168" t="s">
        <v>2501</v>
      </c>
      <c r="AO168" t="s">
        <v>2929</v>
      </c>
    </row>
    <row r="169" spans="1:41" ht="34.049999999999997" customHeight="1">
      <c r="A169" s="17" t="s">
        <v>374</v>
      </c>
      <c r="C169" s="60">
        <v>5</v>
      </c>
      <c r="D169" s="60">
        <v>6</v>
      </c>
      <c r="E169" s="61">
        <v>4.3678193970249513E-3</v>
      </c>
      <c r="F169" s="61">
        <v>3.0440097799511001</v>
      </c>
      <c r="G169" s="61">
        <v>9.3058893373809699E-3</v>
      </c>
      <c r="H169" s="61">
        <v>0.19047619047619047</v>
      </c>
      <c r="I169" s="18"/>
      <c r="J169" s="18"/>
      <c r="K169" s="19">
        <v>2.2587666263603388</v>
      </c>
      <c r="L169" s="20">
        <v>99.879100063141806</v>
      </c>
      <c r="M169" s="18" t="s">
        <v>1838</v>
      </c>
      <c r="N169" s="18"/>
      <c r="O169" s="25" t="s">
        <v>374</v>
      </c>
      <c r="P169" s="26"/>
      <c r="Q169" s="26"/>
      <c r="R169" s="25"/>
      <c r="S169" s="74" t="s">
        <v>3480</v>
      </c>
      <c r="T169" s="21">
        <v>36.551693197301518</v>
      </c>
      <c r="U169" s="22">
        <v>3715.999267578125</v>
      </c>
      <c r="V169" s="22">
        <v>8382.3994140625</v>
      </c>
      <c r="W169" s="23"/>
      <c r="X169" s="24"/>
      <c r="Y169" s="24"/>
      <c r="Z169" s="15">
        <v>169</v>
      </c>
      <c r="AA169" s="15"/>
      <c r="AB169" s="16"/>
      <c r="AC169">
        <v>79</v>
      </c>
      <c r="AD169">
        <v>113</v>
      </c>
      <c r="AE169">
        <v>1929</v>
      </c>
      <c r="AF169">
        <v>17</v>
      </c>
      <c r="AG169" t="s">
        <v>907</v>
      </c>
      <c r="AH169" t="s">
        <v>1011</v>
      </c>
      <c r="AI169">
        <v>3600</v>
      </c>
      <c r="AJ169" t="s">
        <v>1383</v>
      </c>
      <c r="AK169" t="s">
        <v>1960</v>
      </c>
      <c r="AL169" t="s">
        <v>2290</v>
      </c>
      <c r="AM169" s="3" t="str">
        <f>Vertices[[#This Row],[Vertex]]&amp;CHAR(10)&amp;Vertices[[#This Row],[Followers]]&amp;CHAR(10)&amp;Vertices[[#This Row],[Description]]&amp;CHAR(10)&amp;Vertices[[#This Row],[Tweet]]</f>
        <v>vitojph
113
geek and information junkie
RT @arkaitz: this is useful too! RT @mstrohm: twitter roomstreams for every conference room at #www2010  http://bit.ly/bRfE69</v>
      </c>
      <c r="AN169" t="s">
        <v>2719</v>
      </c>
      <c r="AO169" t="s">
        <v>3168</v>
      </c>
    </row>
    <row r="170" spans="1:41" ht="34.049999999999997" customHeight="1">
      <c r="A170" s="17" t="s">
        <v>487</v>
      </c>
      <c r="C170" s="60">
        <v>1</v>
      </c>
      <c r="D170" s="60">
        <v>3</v>
      </c>
      <c r="E170" s="61">
        <v>4.3610966540802588E-3</v>
      </c>
      <c r="F170" s="61">
        <v>2.8973105134474326</v>
      </c>
      <c r="G170" s="61">
        <v>5.7163248169965694E-3</v>
      </c>
      <c r="H170" s="61">
        <v>0.33333333333333331</v>
      </c>
      <c r="I170" s="18"/>
      <c r="J170" s="18"/>
      <c r="K170" s="19">
        <v>2.2853688029020556</v>
      </c>
      <c r="L170" s="20">
        <v>99.866671097670405</v>
      </c>
      <c r="M170" s="18" t="s">
        <v>1567</v>
      </c>
      <c r="N170" s="18"/>
      <c r="O170" s="25" t="s">
        <v>487</v>
      </c>
      <c r="P170" s="26"/>
      <c r="Q170" s="26"/>
      <c r="R170" s="25"/>
      <c r="S170" s="74" t="s">
        <v>3481</v>
      </c>
      <c r="T170" s="21">
        <v>40.206540161510084</v>
      </c>
      <c r="U170" s="22">
        <v>1903.2930908203125</v>
      </c>
      <c r="V170" s="22">
        <v>5767.51904296875</v>
      </c>
      <c r="W170" s="23"/>
      <c r="X170" s="24"/>
      <c r="Y170" s="24"/>
      <c r="Z170" s="15">
        <v>170</v>
      </c>
      <c r="AA170" s="15"/>
      <c r="AB170" s="16"/>
      <c r="AC170">
        <v>154</v>
      </c>
      <c r="AD170">
        <v>124</v>
      </c>
      <c r="AE170">
        <v>752</v>
      </c>
      <c r="AF170">
        <v>11</v>
      </c>
      <c r="AG170" t="s">
        <v>676</v>
      </c>
      <c r="AH170" t="s">
        <v>1008</v>
      </c>
      <c r="AI170">
        <v>-18000</v>
      </c>
      <c r="AJ170" t="s">
        <v>1112</v>
      </c>
      <c r="AK170" t="s">
        <v>1960</v>
      </c>
      <c r="AL170" t="s">
        <v>2019</v>
      </c>
      <c r="AM170" s="3" t="str">
        <f>Vertices[[#This Row],[Vertex]]&amp;CHAR(10)&amp;Vertices[[#This Row],[Followers]]&amp;CHAR(10)&amp;Vertices[[#This Row],[Description]]&amp;CHAR(10)&amp;Vertices[[#This Row],[Tweet]]</f>
        <v>SaraCera
124
media student, obsessed with tech and art, music savvy, learning to confine to 140 characters, viscous foods scare me. 
RT @souzaesilva: #www2010 Cerf: importance of publishing data on the web -- making it available and "searchable" (deep linking / semantic web)</v>
      </c>
      <c r="AN170" t="s">
        <v>2472</v>
      </c>
      <c r="AO170" t="s">
        <v>2897</v>
      </c>
    </row>
    <row r="171" spans="1:41" ht="34.049999999999997" customHeight="1">
      <c r="A171" s="17" t="s">
        <v>230</v>
      </c>
      <c r="C171" s="60">
        <v>1</v>
      </c>
      <c r="D171" s="60">
        <v>8</v>
      </c>
      <c r="E171" s="61">
        <v>4.2440746291666376E-3</v>
      </c>
      <c r="F171" s="61">
        <v>2.6185819070904643</v>
      </c>
      <c r="G171" s="61">
        <v>2.5067364157913843E-2</v>
      </c>
      <c r="H171" s="61">
        <v>0.23214285714285715</v>
      </c>
      <c r="I171" s="18"/>
      <c r="J171" s="18"/>
      <c r="K171" s="19">
        <v>3.3808948004836759</v>
      </c>
      <c r="L171" s="20">
        <v>99.354823701438974</v>
      </c>
      <c r="M171" s="18" t="s">
        <v>1673</v>
      </c>
      <c r="N171" s="18"/>
      <c r="O171" s="25" t="s">
        <v>230</v>
      </c>
      <c r="P171" s="26"/>
      <c r="Q171" s="26"/>
      <c r="R171" s="25"/>
      <c r="S171" s="74" t="s">
        <v>3482</v>
      </c>
      <c r="T171" s="21">
        <v>190.71978332391745</v>
      </c>
      <c r="U171" s="22">
        <v>3642.765869140625</v>
      </c>
      <c r="V171" s="22">
        <v>6030.63037109375</v>
      </c>
      <c r="W171" s="23"/>
      <c r="X171" s="24"/>
      <c r="Y171" s="24"/>
      <c r="Z171" s="15">
        <v>171</v>
      </c>
      <c r="AA171" s="15"/>
      <c r="AB171" s="16"/>
      <c r="AC171">
        <v>141</v>
      </c>
      <c r="AD171">
        <v>577</v>
      </c>
      <c r="AE171">
        <v>10347</v>
      </c>
      <c r="AF171">
        <v>6</v>
      </c>
      <c r="AG171" t="s">
        <v>769</v>
      </c>
      <c r="AH171" t="s">
        <v>1025</v>
      </c>
      <c r="AI171">
        <v>3600</v>
      </c>
      <c r="AJ171" t="s">
        <v>1218</v>
      </c>
      <c r="AK171" t="s">
        <v>1960</v>
      </c>
      <c r="AL171" t="s">
        <v>2125</v>
      </c>
      <c r="AM171" s="3" t="str">
        <f>Vertices[[#This Row],[Vertex]]&amp;CHAR(10)&amp;Vertices[[#This Row],[Followers]]&amp;CHAR(10)&amp;Vertices[[#This Row],[Description]]&amp;CHAR(10)&amp;Vertices[[#This Row],[Tweet]]</f>
        <v>jstan
577
Research student/professional in social media, networking and knowledge sharing, wanting to share my experiences, findings and moods. 
RT @fabien_gandon: David De Roure @dder introduces MyExperiment http://www.myexperiment.org/ #websci10 #www2010.. http://bit.ly/aQusCI</v>
      </c>
      <c r="AN171" t="s">
        <v>2573</v>
      </c>
      <c r="AO171" t="s">
        <v>3003</v>
      </c>
    </row>
    <row r="172" spans="1:41" ht="34.049999999999997" customHeight="1">
      <c r="A172" s="17" t="s">
        <v>505</v>
      </c>
      <c r="C172" s="60">
        <v>8</v>
      </c>
      <c r="D172" s="60">
        <v>7</v>
      </c>
      <c r="E172" s="61">
        <v>4.2156587136373399E-3</v>
      </c>
      <c r="F172" s="61">
        <v>2.684596577017115</v>
      </c>
      <c r="G172" s="61">
        <v>1.859195024576504E-2</v>
      </c>
      <c r="H172" s="61">
        <v>0.2638888888888889</v>
      </c>
      <c r="I172" s="18"/>
      <c r="J172" s="18"/>
      <c r="K172" s="19">
        <v>2.1039903264812576</v>
      </c>
      <c r="L172" s="20">
        <v>99.951414044066325</v>
      </c>
      <c r="M172" s="18" t="s">
        <v>1799</v>
      </c>
      <c r="N172" s="18"/>
      <c r="O172" s="25" t="s">
        <v>505</v>
      </c>
      <c r="P172" s="26"/>
      <c r="Q172" s="26"/>
      <c r="R172" s="25"/>
      <c r="S172" s="74" t="s">
        <v>3483</v>
      </c>
      <c r="T172" s="21">
        <v>15.287129041906217</v>
      </c>
      <c r="U172" s="22">
        <v>3902.126953125</v>
      </c>
      <c r="V172" s="22">
        <v>5163.5966796875</v>
      </c>
      <c r="W172" s="23"/>
      <c r="X172" s="24"/>
      <c r="Y172" s="24"/>
      <c r="Z172" s="15">
        <v>172</v>
      </c>
      <c r="AA172" s="15"/>
      <c r="AB172" s="16"/>
      <c r="AC172">
        <v>49</v>
      </c>
      <c r="AD172">
        <v>49</v>
      </c>
      <c r="AE172">
        <v>140</v>
      </c>
      <c r="AF172">
        <v>1</v>
      </c>
      <c r="AG172" t="s">
        <v>877</v>
      </c>
      <c r="AH172" t="s">
        <v>1024</v>
      </c>
      <c r="AI172">
        <v>3600</v>
      </c>
      <c r="AJ172" t="s">
        <v>1344</v>
      </c>
      <c r="AK172" t="s">
        <v>1960</v>
      </c>
      <c r="AL172" t="s">
        <v>2251</v>
      </c>
      <c r="AM172" s="3" t="str">
        <f>Vertices[[#This Row],[Vertex]]&amp;CHAR(10)&amp;Vertices[[#This Row],[Followers]]&amp;CHAR(10)&amp;Vertices[[#This Row],[Description]]&amp;CHAR(10)&amp;Vertices[[#This Row],[Tweet]]</f>
        <v>chris_koerner
49
phd student
Nice remark of Vint Cerf that DRM is not the answer to copyright problems. Alternative revenue methody are needed #www2010</v>
      </c>
      <c r="AN172" t="s">
        <v>2683</v>
      </c>
      <c r="AO172" t="s">
        <v>3129</v>
      </c>
    </row>
    <row r="173" spans="1:41" ht="34.049999999999997" customHeight="1">
      <c r="A173" s="17" t="s">
        <v>471</v>
      </c>
      <c r="C173" s="60">
        <v>5</v>
      </c>
      <c r="D173" s="60">
        <v>2</v>
      </c>
      <c r="E173" s="61">
        <v>4.1417432462683189E-3</v>
      </c>
      <c r="F173" s="61">
        <v>3.1907090464547676</v>
      </c>
      <c r="G173" s="61">
        <v>5.9050445168394201E-3</v>
      </c>
      <c r="H173" s="61">
        <v>0.5</v>
      </c>
      <c r="I173" s="18"/>
      <c r="J173" s="18"/>
      <c r="K173" s="19">
        <v>2.4764207980652961</v>
      </c>
      <c r="L173" s="20">
        <v>99.77740852746669</v>
      </c>
      <c r="M173" s="18" t="s">
        <v>1873</v>
      </c>
      <c r="N173" s="18"/>
      <c r="O173" s="25" t="s">
        <v>471</v>
      </c>
      <c r="P173" s="26"/>
      <c r="Q173" s="26"/>
      <c r="R173" s="25"/>
      <c r="S173" s="74" t="s">
        <v>3484</v>
      </c>
      <c r="T173" s="21">
        <v>66.454986540826155</v>
      </c>
      <c r="U173" s="22">
        <v>8438.8916015625</v>
      </c>
      <c r="V173" s="22">
        <v>7157.2568359375</v>
      </c>
      <c r="W173" s="23"/>
      <c r="X173" s="24"/>
      <c r="Y173" s="24"/>
      <c r="Z173" s="15">
        <v>173</v>
      </c>
      <c r="AA173" s="15"/>
      <c r="AB173" s="16"/>
      <c r="AC173">
        <v>32</v>
      </c>
      <c r="AD173">
        <v>203</v>
      </c>
      <c r="AE173">
        <v>731</v>
      </c>
      <c r="AF173">
        <v>3</v>
      </c>
      <c r="AG173" t="s">
        <v>933</v>
      </c>
      <c r="AH173" t="s">
        <v>1021</v>
      </c>
      <c r="AI173">
        <v>32400</v>
      </c>
      <c r="AJ173" t="s">
        <v>1418</v>
      </c>
      <c r="AK173" t="s">
        <v>1960</v>
      </c>
      <c r="AL173" t="s">
        <v>2325</v>
      </c>
      <c r="AM173" s="3" t="str">
        <f>Vertices[[#This Row],[Vertex]]&amp;CHAR(10)&amp;Vertices[[#This Row],[Followers]]&amp;CHAR(10)&amp;Vertices[[#This Row],[Description]]&amp;CHAR(10)&amp;Vertices[[#This Row],[Tweet]]</f>
        <v>takechan2000
203
雑食系の研究者。興味あることはなんでもやります。
サーフボードにディスプレイつけて次の波を待つというのは笑った。 #www2010</v>
      </c>
      <c r="AN173" t="s">
        <v>2752</v>
      </c>
      <c r="AO173" t="s">
        <v>3202</v>
      </c>
    </row>
    <row r="174" spans="1:41" ht="34.049999999999997" customHeight="1">
      <c r="A174" s="17" t="s">
        <v>406</v>
      </c>
      <c r="C174" s="60">
        <v>3</v>
      </c>
      <c r="D174" s="60">
        <v>6</v>
      </c>
      <c r="E174" s="61">
        <v>4.0730104980308329E-3</v>
      </c>
      <c r="F174" s="61">
        <v>2.9364303178484108</v>
      </c>
      <c r="G174" s="61">
        <v>5.2622431973041311E-3</v>
      </c>
      <c r="H174" s="61">
        <v>0.26666666666666666</v>
      </c>
      <c r="I174" s="18"/>
      <c r="J174" s="18"/>
      <c r="K174" s="19">
        <v>2.5973397823458284</v>
      </c>
      <c r="L174" s="20">
        <v>99.720913229869396</v>
      </c>
      <c r="M174" s="18" t="s">
        <v>1860</v>
      </c>
      <c r="N174" s="18"/>
      <c r="O174" s="25" t="s">
        <v>406</v>
      </c>
      <c r="P174" s="26"/>
      <c r="Q174" s="26"/>
      <c r="R174" s="25"/>
      <c r="S174" s="74" t="s">
        <v>3485</v>
      </c>
      <c r="T174" s="21">
        <v>83.067927287228741</v>
      </c>
      <c r="U174" s="22">
        <v>2010.24267578125</v>
      </c>
      <c r="V174" s="22">
        <v>5347.314453125</v>
      </c>
      <c r="W174" s="23"/>
      <c r="X174" s="24"/>
      <c r="Y174" s="24"/>
      <c r="Z174" s="15">
        <v>174</v>
      </c>
      <c r="AA174" s="15"/>
      <c r="AB174" s="16"/>
      <c r="AC174">
        <v>249</v>
      </c>
      <c r="AD174">
        <v>253</v>
      </c>
      <c r="AE174">
        <v>325</v>
      </c>
      <c r="AF174">
        <v>0</v>
      </c>
      <c r="AG174" t="s">
        <v>923</v>
      </c>
      <c r="AH174" t="s">
        <v>1008</v>
      </c>
      <c r="AI174">
        <v>-18000</v>
      </c>
      <c r="AJ174" t="s">
        <v>1405</v>
      </c>
      <c r="AK174" t="s">
        <v>1960</v>
      </c>
      <c r="AL174" t="s">
        <v>2312</v>
      </c>
      <c r="AM174" s="3" t="str">
        <f>Vertices[[#This Row],[Vertex]]&amp;CHAR(10)&amp;Vertices[[#This Row],[Followers]]&amp;CHAR(10)&amp;Vertices[[#This Row],[Description]]&amp;CHAR(10)&amp;Vertices[[#This Row],[Tweet]]</f>
        <v>EloniMedia
253
Elon's iMedia graduate program is a one-year, full-time program that will prepare graduates to think strategically across media platforms.
not only a technical problem, people succumbing to social engineering #fw2010 #www2010</v>
      </c>
      <c r="AN174" t="s">
        <v>2739</v>
      </c>
      <c r="AO174" t="s">
        <v>3190</v>
      </c>
    </row>
    <row r="175" spans="1:41" ht="34.049999999999997" customHeight="1">
      <c r="A175" s="17" t="s">
        <v>491</v>
      </c>
      <c r="C175" s="60">
        <v>5</v>
      </c>
      <c r="D175" s="60">
        <v>8</v>
      </c>
      <c r="E175" s="61">
        <v>4.019355229250874E-3</v>
      </c>
      <c r="F175" s="61">
        <v>3.1907090464547676</v>
      </c>
      <c r="G175" s="61">
        <v>2.1181007678813318E-3</v>
      </c>
      <c r="H175" s="61">
        <v>0.23214285714285715</v>
      </c>
      <c r="I175" s="18"/>
      <c r="J175" s="18"/>
      <c r="K175" s="19">
        <v>2.889963724304716</v>
      </c>
      <c r="L175" s="20">
        <v>99.584194609683962</v>
      </c>
      <c r="M175" s="18" t="s">
        <v>1900</v>
      </c>
      <c r="N175" s="18"/>
      <c r="O175" s="25" t="s">
        <v>491</v>
      </c>
      <c r="P175" s="26"/>
      <c r="Q175" s="26"/>
      <c r="R175" s="25"/>
      <c r="S175" s="74" t="s">
        <v>3486</v>
      </c>
      <c r="T175" s="21">
        <v>123.27124389352298</v>
      </c>
      <c r="U175" s="22">
        <v>3069.413818359375</v>
      </c>
      <c r="V175" s="22">
        <v>1676.6163330078125</v>
      </c>
      <c r="W175" s="23"/>
      <c r="X175" s="24"/>
      <c r="Y175" s="24"/>
      <c r="Z175" s="15">
        <v>175</v>
      </c>
      <c r="AA175" s="15"/>
      <c r="AB175" s="16"/>
      <c r="AC175">
        <v>192</v>
      </c>
      <c r="AD175">
        <v>374</v>
      </c>
      <c r="AE175">
        <v>3319</v>
      </c>
      <c r="AF175">
        <v>2</v>
      </c>
      <c r="AG175" t="s">
        <v>953</v>
      </c>
      <c r="AH175" t="s">
        <v>1008</v>
      </c>
      <c r="AI175">
        <v>-18000</v>
      </c>
      <c r="AJ175" t="s">
        <v>1446</v>
      </c>
      <c r="AK175" t="s">
        <v>1960</v>
      </c>
      <c r="AL175" t="s">
        <v>2353</v>
      </c>
      <c r="AM175" s="3" t="str">
        <f>Vertices[[#This Row],[Vertex]]&amp;CHAR(10)&amp;Vertices[[#This Row],[Followers]]&amp;CHAR(10)&amp;Vertices[[#This Row],[Description]]&amp;CHAR(10)&amp;Vertices[[#This Row],[Tweet]]</f>
        <v>jason_austin
374
NC State Developer, Wolfpack Fan, Apple Fanboy, PHP &amp; Zend Framework-er, Social Media addict, serial entreprenuer
Live that there was a Short Circuit reference in the keynote. #www2010</v>
      </c>
      <c r="AN175" t="s">
        <v>2780</v>
      </c>
      <c r="AO175" t="s">
        <v>3229</v>
      </c>
    </row>
    <row r="176" spans="1:41" ht="34.049999999999997" customHeight="1">
      <c r="A176" s="17" t="s">
        <v>205</v>
      </c>
      <c r="C176" s="60">
        <v>0</v>
      </c>
      <c r="D176" s="60">
        <v>6</v>
      </c>
      <c r="E176" s="61">
        <v>3.9045949672052759E-3</v>
      </c>
      <c r="F176" s="61">
        <v>2.7286063569682151</v>
      </c>
      <c r="G176" s="61">
        <v>1.0347210537722681E-2</v>
      </c>
      <c r="H176" s="61">
        <v>0.13333333333333333</v>
      </c>
      <c r="I176" s="18"/>
      <c r="J176" s="18"/>
      <c r="K176" s="19">
        <v>2.4715840386940751</v>
      </c>
      <c r="L176" s="20">
        <v>99.779668339370573</v>
      </c>
      <c r="M176" s="18" t="s">
        <v>1631</v>
      </c>
      <c r="N176" s="18"/>
      <c r="O176" s="25" t="s">
        <v>205</v>
      </c>
      <c r="P176" s="26"/>
      <c r="Q176" s="26"/>
      <c r="R176" s="25"/>
      <c r="S176" s="74" t="s">
        <v>3487</v>
      </c>
      <c r="T176" s="21">
        <v>65.790468910970063</v>
      </c>
      <c r="U176" s="22">
        <v>2838.270751953125</v>
      </c>
      <c r="V176" s="22">
        <v>6030.5322265625</v>
      </c>
      <c r="W176" s="23"/>
      <c r="X176" s="24"/>
      <c r="Y176" s="24"/>
      <c r="Z176" s="15">
        <v>176</v>
      </c>
      <c r="AA176" s="15"/>
      <c r="AB176" s="16"/>
      <c r="AC176">
        <v>407</v>
      </c>
      <c r="AD176">
        <v>201</v>
      </c>
      <c r="AE176">
        <v>430</v>
      </c>
      <c r="AF176">
        <v>113</v>
      </c>
      <c r="AG176" t="s">
        <v>733</v>
      </c>
      <c r="AH176" t="s">
        <v>1011</v>
      </c>
      <c r="AI176">
        <v>3600</v>
      </c>
      <c r="AJ176" t="s">
        <v>1176</v>
      </c>
      <c r="AK176" t="s">
        <v>1960</v>
      </c>
      <c r="AL176" t="s">
        <v>2083</v>
      </c>
      <c r="AM176" s="3" t="str">
        <f>Vertices[[#This Row],[Vertex]]&amp;CHAR(10)&amp;Vertices[[#This Row],[Followers]]&amp;CHAR(10)&amp;Vertices[[#This Row],[Description]]&amp;CHAR(10)&amp;Vertices[[#This Row],[Tweet]]</f>
        <v>solete
201
From SF, living in Madrid for 5 yrs. Social Media. Product Marketing. SCRM. Enterprise 2.0. Mobile. Wants to make the world a better place. :-)  
This is nice-- all papers online. Linked Open Data Workshop http://bit.ly/8fgT1d  http://bit.ly/cVbSdV /via @nitya @yovisto #www2010</v>
      </c>
      <c r="AN176" t="s">
        <v>2533</v>
      </c>
      <c r="AO176" t="s">
        <v>2961</v>
      </c>
    </row>
    <row r="177" spans="1:41" ht="34.049999999999997" customHeight="1">
      <c r="A177" s="17" t="s">
        <v>325</v>
      </c>
      <c r="C177" s="60">
        <v>1</v>
      </c>
      <c r="D177" s="60">
        <v>5</v>
      </c>
      <c r="E177" s="61">
        <v>3.869772233428674E-3</v>
      </c>
      <c r="F177" s="61">
        <v>2.8973105134474326</v>
      </c>
      <c r="G177" s="61">
        <v>8.0049193816133114E-3</v>
      </c>
      <c r="H177" s="61">
        <v>0.1</v>
      </c>
      <c r="I177" s="18"/>
      <c r="J177" s="18"/>
      <c r="K177" s="19">
        <v>2.9576783555018138</v>
      </c>
      <c r="L177" s="20">
        <v>99.552557243029483</v>
      </c>
      <c r="M177" s="18" t="s">
        <v>1775</v>
      </c>
      <c r="N177" s="18"/>
      <c r="O177" s="25" t="s">
        <v>325</v>
      </c>
      <c r="P177" s="26"/>
      <c r="Q177" s="26"/>
      <c r="R177" s="25"/>
      <c r="S177" s="74" t="s">
        <v>3488</v>
      </c>
      <c r="T177" s="21">
        <v>132.57449071150842</v>
      </c>
      <c r="U177" s="22">
        <v>4613.478515625</v>
      </c>
      <c r="V177" s="22">
        <v>2176.796630859375</v>
      </c>
      <c r="W177" s="23"/>
      <c r="X177" s="24"/>
      <c r="Y177" s="24"/>
      <c r="Z177" s="15">
        <v>177</v>
      </c>
      <c r="AA177" s="15"/>
      <c r="AB177" s="16"/>
      <c r="AC177">
        <v>293</v>
      </c>
      <c r="AD177">
        <v>402</v>
      </c>
      <c r="AE177">
        <v>530</v>
      </c>
      <c r="AF177">
        <v>0</v>
      </c>
      <c r="AG177" t="s">
        <v>861</v>
      </c>
      <c r="AH177" t="s">
        <v>1008</v>
      </c>
      <c r="AI177">
        <v>-18000</v>
      </c>
      <c r="AJ177" t="s">
        <v>1320</v>
      </c>
      <c r="AK177" t="s">
        <v>1960</v>
      </c>
      <c r="AL177" t="s">
        <v>2227</v>
      </c>
      <c r="AM177" s="3" t="str">
        <f>Vertices[[#This Row],[Vertex]]&amp;CHAR(10)&amp;Vertices[[#This Row],[Followers]]&amp;CHAR(10)&amp;Vertices[[#This Row],[Description]]&amp;CHAR(10)&amp;Vertices[[#This Row],[Tweet]]</f>
        <v>101Lounge
402
10am - Midnight (Mon - Sat), Cafe + Upstairs Lounge + Outdoor Seating. Downtown Raleigh, Corner of Davie + Blount. Host your next party, meeting or fundraiser
@juansequeda #www2010.  Thanks and hope everyone enjoyed themselves!</v>
      </c>
      <c r="AN177" t="s">
        <v>2661</v>
      </c>
      <c r="AO177" t="s">
        <v>3105</v>
      </c>
    </row>
    <row r="178" spans="1:41" ht="34.049999999999997" customHeight="1">
      <c r="A178" s="17" t="s">
        <v>440</v>
      </c>
      <c r="C178" s="60">
        <v>8</v>
      </c>
      <c r="D178" s="60">
        <v>1</v>
      </c>
      <c r="E178" s="61">
        <v>3.8244337927573467E-3</v>
      </c>
      <c r="F178" s="61">
        <v>3.122249388753056</v>
      </c>
      <c r="G178" s="61">
        <v>2.3774295661749423E-3</v>
      </c>
      <c r="H178" s="61">
        <v>0.16666666666666666</v>
      </c>
      <c r="I178" s="18"/>
      <c r="J178" s="18"/>
      <c r="K178" s="19">
        <v>3.6686819830713424</v>
      </c>
      <c r="L178" s="20">
        <v>99.220364893157424</v>
      </c>
      <c r="M178" s="18" t="s">
        <v>1597</v>
      </c>
      <c r="N178" s="18"/>
      <c r="O178" s="25" t="s">
        <v>440</v>
      </c>
      <c r="P178" s="26"/>
      <c r="Q178" s="26"/>
      <c r="R178" s="25"/>
      <c r="S178" s="74" t="s">
        <v>3489</v>
      </c>
      <c r="T178" s="21">
        <v>230.25858230035558</v>
      </c>
      <c r="U178" s="22">
        <v>3000.886474609375</v>
      </c>
      <c r="V178" s="22">
        <v>1904.7147216796875</v>
      </c>
      <c r="W178" s="23"/>
      <c r="X178" s="24"/>
      <c r="Y178" s="24"/>
      <c r="Z178" s="15">
        <v>178</v>
      </c>
      <c r="AA178" s="15"/>
      <c r="AB178" s="16"/>
      <c r="AC178">
        <v>15</v>
      </c>
      <c r="AD178">
        <v>696</v>
      </c>
      <c r="AE178">
        <v>2266</v>
      </c>
      <c r="AF178">
        <v>0</v>
      </c>
      <c r="AG178" t="s">
        <v>700</v>
      </c>
      <c r="AH178" t="s">
        <v>1009</v>
      </c>
      <c r="AI178">
        <v>-21600</v>
      </c>
      <c r="AJ178" t="s">
        <v>1142</v>
      </c>
      <c r="AK178" t="s">
        <v>1960</v>
      </c>
      <c r="AL178" t="s">
        <v>2049</v>
      </c>
      <c r="AM178" s="3" t="str">
        <f>Vertices[[#This Row],[Vertex]]&amp;CHAR(10)&amp;Vertices[[#This Row],[Followers]]&amp;CHAR(10)&amp;Vertices[[#This Row],[Description]]&amp;CHAR(10)&amp;Vertices[[#This Row],[Tweet]]</f>
        <v>LocalTechWire
696
Online technology journal of the SE.  Real Reporting, Real Time on the technology industry.
Cerf on new tech: flow routers, massive data correlations, cloud collaboration. #www2010</v>
      </c>
      <c r="AN178" t="s">
        <v>2500</v>
      </c>
      <c r="AO178" t="s">
        <v>2927</v>
      </c>
    </row>
    <row r="179" spans="1:41" ht="34.049999999999997" customHeight="1">
      <c r="A179" s="17" t="s">
        <v>409</v>
      </c>
      <c r="C179" s="60">
        <v>4</v>
      </c>
      <c r="D179" s="60">
        <v>3</v>
      </c>
      <c r="E179" s="61">
        <v>3.7241406649933502E-3</v>
      </c>
      <c r="F179" s="61">
        <v>3.1858190709046457</v>
      </c>
      <c r="G179" s="61">
        <v>1.9095265113312787E-3</v>
      </c>
      <c r="H179" s="61">
        <v>0.13333333333333333</v>
      </c>
      <c r="I179" s="18"/>
      <c r="J179" s="18"/>
      <c r="K179" s="19">
        <v>2.4449818621523578</v>
      </c>
      <c r="L179" s="20">
        <v>99.792097304841974</v>
      </c>
      <c r="M179" s="18" t="s">
        <v>1564</v>
      </c>
      <c r="N179" s="18"/>
      <c r="O179" s="25" t="s">
        <v>409</v>
      </c>
      <c r="P179" s="26"/>
      <c r="Q179" s="26"/>
      <c r="R179" s="25"/>
      <c r="S179" s="74" t="s">
        <v>3490</v>
      </c>
      <c r="T179" s="21">
        <v>62.135621946761489</v>
      </c>
      <c r="U179" s="22">
        <v>1651.3311767578125</v>
      </c>
      <c r="V179" s="22">
        <v>3163.143310546875</v>
      </c>
      <c r="W179" s="23"/>
      <c r="X179" s="24"/>
      <c r="Y179" s="24"/>
      <c r="Z179" s="15">
        <v>179</v>
      </c>
      <c r="AA179" s="15"/>
      <c r="AB179" s="16"/>
      <c r="AC179">
        <v>188</v>
      </c>
      <c r="AD179">
        <v>190</v>
      </c>
      <c r="AE179">
        <v>217</v>
      </c>
      <c r="AF179">
        <v>1</v>
      </c>
      <c r="AH179" t="s">
        <v>1009</v>
      </c>
      <c r="AI179">
        <v>-21600</v>
      </c>
      <c r="AJ179" t="s">
        <v>1109</v>
      </c>
      <c r="AK179" t="s">
        <v>1960</v>
      </c>
      <c r="AL179" t="s">
        <v>2016</v>
      </c>
      <c r="AM179" s="3" t="str">
        <f>Vertices[[#This Row],[Vertex]]&amp;CHAR(10)&amp;Vertices[[#This Row],[Followers]]&amp;CHAR(10)&amp;Vertices[[#This Row],[Description]]&amp;CHAR(10)&amp;Vertices[[#This Row],[Tweet]]</f>
        <v>RENCI
190
RT @smalljones: #www2010 is starting with WebScience, Web Accessibility, Workshops and Tutorials http://is.gd/bImJ6</v>
      </c>
      <c r="AN179" t="s">
        <v>2469</v>
      </c>
      <c r="AO179" t="s">
        <v>2894</v>
      </c>
    </row>
    <row r="180" spans="1:41" ht="34.049999999999997" customHeight="1">
      <c r="A180" s="17" t="s">
        <v>565</v>
      </c>
      <c r="C180" s="60">
        <v>4</v>
      </c>
      <c r="D180" s="60">
        <v>0</v>
      </c>
      <c r="E180" s="61">
        <v>3.6546343317082211E-3</v>
      </c>
      <c r="F180" s="61">
        <v>2.7334963325183375</v>
      </c>
      <c r="G180" s="61">
        <v>9.8644105872248682E-3</v>
      </c>
      <c r="H180" s="61">
        <v>0</v>
      </c>
      <c r="I180" s="18"/>
      <c r="J180" s="18"/>
      <c r="K180" s="19">
        <v>2.1015719467956471</v>
      </c>
      <c r="L180" s="20">
        <v>99.952543950018281</v>
      </c>
      <c r="M180" s="18" t="s">
        <v>1737</v>
      </c>
      <c r="N180" s="18"/>
      <c r="O180" s="25" t="s">
        <v>565</v>
      </c>
      <c r="P180" s="26"/>
      <c r="Q180" s="26"/>
      <c r="R180" s="25"/>
      <c r="S180" s="74" t="s">
        <v>3491</v>
      </c>
      <c r="T180" s="21">
        <v>14.954870226978166</v>
      </c>
      <c r="U180" s="22">
        <v>5480.85400390625</v>
      </c>
      <c r="V180" s="22">
        <v>3007.470458984375</v>
      </c>
      <c r="W180" s="23"/>
      <c r="X180" s="24"/>
      <c r="Y180" s="24"/>
      <c r="Z180" s="15">
        <v>180</v>
      </c>
      <c r="AA180" s="15"/>
      <c r="AB180" s="16"/>
      <c r="AC180">
        <v>31</v>
      </c>
      <c r="AD180">
        <v>48</v>
      </c>
      <c r="AE180">
        <v>139</v>
      </c>
      <c r="AF180">
        <v>61</v>
      </c>
      <c r="AG180" t="s">
        <v>825</v>
      </c>
      <c r="AH180" t="s">
        <v>1010</v>
      </c>
      <c r="AI180">
        <v>-10800</v>
      </c>
      <c r="AJ180" t="s">
        <v>1282</v>
      </c>
      <c r="AK180" t="s">
        <v>1960</v>
      </c>
      <c r="AL180" t="s">
        <v>2189</v>
      </c>
      <c r="AM180" s="3" t="str">
        <f>Vertices[[#This Row],[Vertex]]&amp;CHAR(10)&amp;Vertices[[#This Row],[Followers]]&amp;CHAR(10)&amp;Vertices[[#This Row],[Description]]&amp;CHAR(10)&amp;Vertices[[#This Row],[Tweet]]</f>
        <v>marin_dimitrov
48
CTO @ Ontotext
great presentation by Andreas Harth on common errors in publishing #linkeddata - "Weaving the Pedantic Web" http://bit.ly/aANMJ5 #www2010</v>
      </c>
      <c r="AN180" t="s">
        <v>2629</v>
      </c>
      <c r="AO180" t="s">
        <v>3067</v>
      </c>
    </row>
    <row r="181" spans="1:41" ht="34.049999999999997" customHeight="1">
      <c r="A181" s="17" t="s">
        <v>273</v>
      </c>
      <c r="C181" s="60">
        <v>8</v>
      </c>
      <c r="D181" s="60">
        <v>8</v>
      </c>
      <c r="E181" s="61">
        <v>3.5467468068921875E-3</v>
      </c>
      <c r="F181" s="61">
        <v>2.6919315403422983</v>
      </c>
      <c r="G181" s="61">
        <v>2.2041447448462689E-2</v>
      </c>
      <c r="H181" s="61">
        <v>0.4777777777777778</v>
      </c>
      <c r="I181" s="18"/>
      <c r="J181" s="18"/>
      <c r="K181" s="19">
        <v>2.8198307134220073</v>
      </c>
      <c r="L181" s="20">
        <v>99.616961882290383</v>
      </c>
      <c r="M181" s="18" t="s">
        <v>1720</v>
      </c>
      <c r="N181" s="18"/>
      <c r="O181" s="25" t="s">
        <v>273</v>
      </c>
      <c r="P181" s="26"/>
      <c r="Q181" s="26"/>
      <c r="R181" s="25"/>
      <c r="S181" s="74" t="s">
        <v>3492</v>
      </c>
      <c r="T181" s="21">
        <v>113.63573826060949</v>
      </c>
      <c r="U181" s="22">
        <v>6034.02685546875</v>
      </c>
      <c r="V181" s="22">
        <v>3535.53564453125</v>
      </c>
      <c r="W181" s="23"/>
      <c r="X181" s="24"/>
      <c r="Y181" s="24"/>
      <c r="Z181" s="15">
        <v>181</v>
      </c>
      <c r="AA181" s="15"/>
      <c r="AB181" s="16"/>
      <c r="AC181">
        <v>204</v>
      </c>
      <c r="AD181">
        <v>345</v>
      </c>
      <c r="AE181">
        <v>1238</v>
      </c>
      <c r="AF181">
        <v>5</v>
      </c>
      <c r="AG181" t="s">
        <v>809</v>
      </c>
      <c r="AH181" t="s">
        <v>1026</v>
      </c>
      <c r="AI181">
        <v>3600</v>
      </c>
      <c r="AJ181" t="s">
        <v>1265</v>
      </c>
      <c r="AK181" t="s">
        <v>1960</v>
      </c>
      <c r="AL181" t="s">
        <v>2172</v>
      </c>
      <c r="AM181" s="3" t="str">
        <f>Vertices[[#This Row],[Vertex]]&amp;CHAR(10)&amp;Vertices[[#This Row],[Followers]]&amp;CHAR(10)&amp;Vertices[[#This Row],[Description]]&amp;CHAR(10)&amp;Vertices[[#This Row],[Tweet]]</f>
        <v>tomayac
345
Dad, Googler, PhD Student, JavaScript, Java, PHP Developer, HTML5 Evangelist, GWT Freak, REST Guy, Android &amp; iPhone Expert, Web-a-better-place-maker, Blogger
RT @WSREST2010: @jeffrey_thomas Papers are going to be published in the ACM DL, will send link as soon as the proceedings are ready #wsrest2010 #www2010</v>
      </c>
      <c r="AN181" t="s">
        <v>2612</v>
      </c>
      <c r="AO181" t="s">
        <v>3050</v>
      </c>
    </row>
    <row r="182" spans="1:41" ht="34.049999999999997" customHeight="1">
      <c r="A182" s="17" t="s">
        <v>446</v>
      </c>
      <c r="C182" s="60">
        <v>8</v>
      </c>
      <c r="D182" s="60">
        <v>8</v>
      </c>
      <c r="E182" s="61">
        <v>3.5077251678769521E-3</v>
      </c>
      <c r="F182" s="61">
        <v>2.4743276283618583</v>
      </c>
      <c r="G182" s="61">
        <v>4.2326104009007361E-2</v>
      </c>
      <c r="H182" s="61">
        <v>0.30909090909090908</v>
      </c>
      <c r="I182" s="18"/>
      <c r="J182" s="18"/>
      <c r="K182" s="19">
        <v>2.4474002418379688</v>
      </c>
      <c r="L182" s="20">
        <v>99.790967398890032</v>
      </c>
      <c r="M182" s="18" t="s">
        <v>1781</v>
      </c>
      <c r="N182" s="18"/>
      <c r="O182" s="25" t="s">
        <v>446</v>
      </c>
      <c r="P182" s="26"/>
      <c r="Q182" s="26"/>
      <c r="R182" s="25"/>
      <c r="S182" s="74" t="s">
        <v>3493</v>
      </c>
      <c r="T182" s="21">
        <v>62.467880761689543</v>
      </c>
      <c r="U182" s="22">
        <v>4359.1865234375</v>
      </c>
      <c r="V182" s="22">
        <v>5924.6435546875</v>
      </c>
      <c r="W182" s="23"/>
      <c r="X182" s="24"/>
      <c r="Y182" s="24"/>
      <c r="Z182" s="15">
        <v>182</v>
      </c>
      <c r="AA182" s="15"/>
      <c r="AB182" s="16"/>
      <c r="AC182">
        <v>271</v>
      </c>
      <c r="AD182">
        <v>191</v>
      </c>
      <c r="AE182">
        <v>212</v>
      </c>
      <c r="AF182">
        <v>1</v>
      </c>
      <c r="AG182" t="s">
        <v>866</v>
      </c>
      <c r="AH182" t="s">
        <v>1007</v>
      </c>
      <c r="AI182">
        <v>3600</v>
      </c>
      <c r="AJ182" t="s">
        <v>1326</v>
      </c>
      <c r="AK182" t="s">
        <v>1960</v>
      </c>
      <c r="AL182" t="s">
        <v>2233</v>
      </c>
      <c r="AM182" s="3" t="str">
        <f>Vertices[[#This Row],[Vertex]]&amp;CHAR(10)&amp;Vertices[[#This Row],[Followers]]&amp;CHAR(10)&amp;Vertices[[#This Row],[Description]]&amp;CHAR(10)&amp;Vertices[[#This Row],[Tweet]]</f>
        <v>ciro
191
Researcher. Working on social media, sensor networks for mining social interactions, complex networks.
#linkeddata has taken off, but now we need to scale it, technically and socially -- @timberners_lee at #ldow2010 #www2010 (via @tommyh)</v>
      </c>
      <c r="AN182" t="s">
        <v>2667</v>
      </c>
      <c r="AO182" t="s">
        <v>3111</v>
      </c>
    </row>
    <row r="183" spans="1:41" ht="34.049999999999997" customHeight="1">
      <c r="A183" s="17" t="s">
        <v>457</v>
      </c>
      <c r="C183" s="60">
        <v>2</v>
      </c>
      <c r="D183" s="60">
        <v>2</v>
      </c>
      <c r="E183" s="61">
        <v>3.3668317756035517E-3</v>
      </c>
      <c r="F183" s="61">
        <v>2.6919315403422983</v>
      </c>
      <c r="G183" s="61">
        <v>9.8204947435050483E-3</v>
      </c>
      <c r="H183" s="61">
        <v>8.3333333333333329E-2</v>
      </c>
      <c r="I183" s="18"/>
      <c r="J183" s="18"/>
      <c r="K183" s="19">
        <v>2.3555018137847643</v>
      </c>
      <c r="L183" s="20">
        <v>99.83390382506397</v>
      </c>
      <c r="M183" s="18" t="s">
        <v>1802</v>
      </c>
      <c r="N183" s="18"/>
      <c r="O183" s="25" t="s">
        <v>457</v>
      </c>
      <c r="P183" s="26"/>
      <c r="Q183" s="26"/>
      <c r="R183" s="25"/>
      <c r="S183" s="74" t="s">
        <v>3494</v>
      </c>
      <c r="T183" s="21">
        <v>49.842045794423584</v>
      </c>
      <c r="U183" s="22">
        <v>4254.35888671875</v>
      </c>
      <c r="V183" s="22">
        <v>3030.8046875</v>
      </c>
      <c r="W183" s="23"/>
      <c r="X183" s="24"/>
      <c r="Y183" s="24"/>
      <c r="Z183" s="15">
        <v>183</v>
      </c>
      <c r="AA183" s="15"/>
      <c r="AB183" s="16"/>
      <c r="AC183">
        <v>115</v>
      </c>
      <c r="AD183">
        <v>153</v>
      </c>
      <c r="AE183">
        <v>337</v>
      </c>
      <c r="AF183">
        <v>0</v>
      </c>
      <c r="AG183" t="s">
        <v>879</v>
      </c>
      <c r="AH183" t="s">
        <v>1048</v>
      </c>
      <c r="AI183">
        <v>-14400</v>
      </c>
      <c r="AJ183" t="s">
        <v>1347</v>
      </c>
      <c r="AK183" t="s">
        <v>1960</v>
      </c>
      <c r="AL183" t="s">
        <v>2254</v>
      </c>
      <c r="AM183" s="3" t="str">
        <f>Vertices[[#This Row],[Vertex]]&amp;CHAR(10)&amp;Vertices[[#This Row],[Followers]]&amp;CHAR(10)&amp;Vertices[[#This Row],[Description]]&amp;CHAR(10)&amp;Vertices[[#This Row],[Tweet]]</f>
        <v>jnavon
153
Associate Professor of the Computer Science Dept at Universidad Catolica de Chile
hoy a las 9 es el keynote speech de la WWW2010 a cargo de  Cerf: Bandwidth, clouds and things, oh my</v>
      </c>
      <c r="AN183" t="s">
        <v>2686</v>
      </c>
      <c r="AO183" t="s">
        <v>3132</v>
      </c>
    </row>
    <row r="184" spans="1:41" ht="34.049999999999997" customHeight="1">
      <c r="A184" s="17" t="s">
        <v>292</v>
      </c>
      <c r="C184" s="60">
        <v>3</v>
      </c>
      <c r="D184" s="60">
        <v>7</v>
      </c>
      <c r="E184" s="61">
        <v>3.3367461484606516E-3</v>
      </c>
      <c r="F184" s="61">
        <v>2.7652811735941318</v>
      </c>
      <c r="G184" s="61">
        <v>9.8652107790656637E-3</v>
      </c>
      <c r="H184" s="61">
        <v>0.26785714285714285</v>
      </c>
      <c r="I184" s="18"/>
      <c r="J184" s="18"/>
      <c r="K184" s="19">
        <v>3.2841596130592503</v>
      </c>
      <c r="L184" s="20">
        <v>99.400019939516795</v>
      </c>
      <c r="M184" s="18" t="s">
        <v>1743</v>
      </c>
      <c r="N184" s="18"/>
      <c r="O184" s="25" t="s">
        <v>292</v>
      </c>
      <c r="P184" s="26"/>
      <c r="Q184" s="26"/>
      <c r="R184" s="25"/>
      <c r="S184" s="74" t="s">
        <v>3495</v>
      </c>
      <c r="T184" s="21">
        <v>177.42943072679537</v>
      </c>
      <c r="U184" s="22">
        <v>2920.341552734375</v>
      </c>
      <c r="V184" s="22">
        <v>6184.54931640625</v>
      </c>
      <c r="W184" s="23"/>
      <c r="X184" s="24"/>
      <c r="Y184" s="24"/>
      <c r="Z184" s="15">
        <v>184</v>
      </c>
      <c r="AA184" s="15"/>
      <c r="AB184" s="16"/>
      <c r="AC184">
        <v>525</v>
      </c>
      <c r="AD184">
        <v>537</v>
      </c>
      <c r="AE184">
        <v>3867</v>
      </c>
      <c r="AF184">
        <v>89</v>
      </c>
      <c r="AG184" t="s">
        <v>831</v>
      </c>
      <c r="AH184" t="s">
        <v>1041</v>
      </c>
      <c r="AI184">
        <v>-21600</v>
      </c>
      <c r="AJ184" t="s">
        <v>1288</v>
      </c>
      <c r="AK184" t="s">
        <v>1960</v>
      </c>
      <c r="AL184" t="s">
        <v>2195</v>
      </c>
      <c r="AM184" s="3" t="str">
        <f>Vertices[[#This Row],[Vertex]]&amp;CHAR(10)&amp;Vertices[[#This Row],[Followers]]&amp;CHAR(10)&amp;Vertices[[#This Row],[Description]]&amp;CHAR(10)&amp;Vertices[[#This Row],[Tweet]]</f>
        <v>kshameer
537
Bioinformatics, Computational Genomics, Cardiovascular Biology, Programming, Machine learning, BigData mining, Network analysis, Science, Web, OA, Music &amp; Geek
RT @alisohani Paper (PDF): #Realtime #SemanticWeb in &lt;= #140chars http://is.gd/bKD3L #linkeddata #ldow2010 #www2010 @shashivelur</v>
      </c>
      <c r="AN184" t="s">
        <v>2634</v>
      </c>
      <c r="AO184" t="s">
        <v>3073</v>
      </c>
    </row>
    <row r="185" spans="1:41" ht="34.049999999999997" customHeight="1">
      <c r="A185" s="17" t="s">
        <v>173</v>
      </c>
      <c r="C185" s="60">
        <v>1</v>
      </c>
      <c r="D185" s="60">
        <v>6</v>
      </c>
      <c r="E185" s="61">
        <v>3.2079682903187173E-3</v>
      </c>
      <c r="F185" s="61">
        <v>2.7970660146699267</v>
      </c>
      <c r="G185" s="61">
        <v>1.6722665067589067E-2</v>
      </c>
      <c r="H185" s="61">
        <v>6.6666666666666666E-2</v>
      </c>
      <c r="I185" s="18"/>
      <c r="J185" s="18"/>
      <c r="K185" s="19">
        <v>2.1475211608222491</v>
      </c>
      <c r="L185" s="20">
        <v>99.931075736931305</v>
      </c>
      <c r="M185" s="18" t="s">
        <v>1554</v>
      </c>
      <c r="N185" s="18"/>
      <c r="O185" s="25" t="s">
        <v>173</v>
      </c>
      <c r="P185" s="26"/>
      <c r="Q185" s="26"/>
      <c r="R185" s="25"/>
      <c r="S185" s="74" t="s">
        <v>3496</v>
      </c>
      <c r="T185" s="21">
        <v>21.267787710611145</v>
      </c>
      <c r="U185" s="22">
        <v>5229.5693359375</v>
      </c>
      <c r="V185" s="22">
        <v>8125.0009765625</v>
      </c>
      <c r="W185" s="23"/>
      <c r="X185" s="24"/>
      <c r="Y185" s="24"/>
      <c r="Z185" s="15">
        <v>185</v>
      </c>
      <c r="AA185" s="15"/>
      <c r="AB185" s="16"/>
      <c r="AC185">
        <v>129</v>
      </c>
      <c r="AD185">
        <v>67</v>
      </c>
      <c r="AE185">
        <v>223</v>
      </c>
      <c r="AF185">
        <v>35</v>
      </c>
      <c r="AG185" t="s">
        <v>664</v>
      </c>
      <c r="AH185" t="s">
        <v>1022</v>
      </c>
      <c r="AI185">
        <v>3600</v>
      </c>
      <c r="AJ185" t="s">
        <v>1099</v>
      </c>
      <c r="AK185" t="s">
        <v>1960</v>
      </c>
      <c r="AL185" t="s">
        <v>2006</v>
      </c>
      <c r="AM185" s="3" t="str">
        <f>Vertices[[#This Row],[Vertex]]&amp;CHAR(10)&amp;Vertices[[#This Row],[Followers]]&amp;CHAR(10)&amp;Vertices[[#This Row],[Description]]&amp;CHAR(10)&amp;Vertices[[#This Row],[Tweet]]</f>
        <v>iroberger
67
specialist assistant, librarian, contract cataloguer &amp; LIS researcher
any live streams from #emtacl10 #www2010 ? please send link! :-) THX!</v>
      </c>
      <c r="AN185" t="s">
        <v>2459</v>
      </c>
      <c r="AO185" t="s">
        <v>2884</v>
      </c>
    </row>
    <row r="186" spans="1:41" ht="34.049999999999997" customHeight="1">
      <c r="A186" s="17" t="s">
        <v>400</v>
      </c>
      <c r="C186" s="60">
        <v>0</v>
      </c>
      <c r="D186" s="60">
        <v>4</v>
      </c>
      <c r="E186" s="61">
        <v>3.1940347292993372E-3</v>
      </c>
      <c r="F186" s="61">
        <v>2.9193154034229827</v>
      </c>
      <c r="G186" s="61">
        <v>1.061338747353878E-2</v>
      </c>
      <c r="H186" s="61">
        <v>8.3333333333333329E-2</v>
      </c>
      <c r="I186" s="18"/>
      <c r="J186" s="18"/>
      <c r="K186" s="19">
        <v>2.1571946795646917</v>
      </c>
      <c r="L186" s="20">
        <v>99.926556113123524</v>
      </c>
      <c r="M186" s="18" t="s">
        <v>1858</v>
      </c>
      <c r="N186" s="18"/>
      <c r="O186" s="25" t="s">
        <v>400</v>
      </c>
      <c r="P186" s="26"/>
      <c r="Q186" s="26"/>
      <c r="R186" s="25"/>
      <c r="S186" s="74" t="s">
        <v>3497</v>
      </c>
      <c r="T186" s="21">
        <v>22.596822970323352</v>
      </c>
      <c r="U186" s="22">
        <v>3241.16064453125</v>
      </c>
      <c r="V186" s="22">
        <v>3715.83935546875</v>
      </c>
      <c r="W186" s="23"/>
      <c r="X186" s="24"/>
      <c r="Y186" s="24"/>
      <c r="Z186" s="15">
        <v>186</v>
      </c>
      <c r="AA186" s="15"/>
      <c r="AB186" s="16"/>
      <c r="AC186">
        <v>19</v>
      </c>
      <c r="AD186">
        <v>71</v>
      </c>
      <c r="AE186">
        <v>606</v>
      </c>
      <c r="AF186">
        <v>0</v>
      </c>
      <c r="AG186" t="s">
        <v>921</v>
      </c>
      <c r="AH186" t="s">
        <v>1010</v>
      </c>
      <c r="AI186">
        <v>-10800</v>
      </c>
      <c r="AJ186" t="s">
        <v>1403</v>
      </c>
      <c r="AK186" t="s">
        <v>1960</v>
      </c>
      <c r="AL186" t="s">
        <v>2310</v>
      </c>
      <c r="AM186" s="3" t="str">
        <f>Vertices[[#This Row],[Vertex]]&amp;CHAR(10)&amp;Vertices[[#This Row],[Followers]]&amp;CHAR(10)&amp;Vertices[[#This Row],[Description]]&amp;CHAR(10)&amp;Vertices[[#This Row],[Tweet]]</f>
        <v>Momo54
71
Live Long and  prosper
RT @futureweb2010: How credible are digital signatures, identifications? “We need to build a better system of trust,”-Vint Cerf. #fw2010 #www2010</v>
      </c>
      <c r="AN186" t="s">
        <v>2737</v>
      </c>
      <c r="AO186" t="s">
        <v>3188</v>
      </c>
    </row>
    <row r="187" spans="1:41" ht="34.049999999999997" customHeight="1">
      <c r="A187" s="17" t="s">
        <v>386</v>
      </c>
      <c r="C187" s="60">
        <v>4</v>
      </c>
      <c r="D187" s="60">
        <v>3</v>
      </c>
      <c r="E187" s="61">
        <v>3.1600424070470866E-3</v>
      </c>
      <c r="F187" s="61">
        <v>3.6748166259168702</v>
      </c>
      <c r="G187" s="61">
        <v>7.5431944997064022E-4</v>
      </c>
      <c r="H187" s="61">
        <v>0.2</v>
      </c>
      <c r="I187" s="18"/>
      <c r="J187" s="18"/>
      <c r="K187" s="19">
        <v>2.2079806529625152</v>
      </c>
      <c r="L187" s="20">
        <v>99.902828088132665</v>
      </c>
      <c r="M187" s="18" t="s">
        <v>1566</v>
      </c>
      <c r="N187" s="18"/>
      <c r="O187" s="25" t="s">
        <v>386</v>
      </c>
      <c r="P187" s="26"/>
      <c r="Q187" s="26"/>
      <c r="R187" s="25"/>
      <c r="S187" s="74" t="s">
        <v>3498</v>
      </c>
      <c r="T187" s="21">
        <v>29.574258083812435</v>
      </c>
      <c r="U187" s="22">
        <v>358.82284545898437</v>
      </c>
      <c r="V187" s="22">
        <v>5058.60302734375</v>
      </c>
      <c r="W187" s="23"/>
      <c r="X187" s="24"/>
      <c r="Y187" s="24"/>
      <c r="Z187" s="15">
        <v>187</v>
      </c>
      <c r="AA187" s="15"/>
      <c r="AB187" s="16"/>
      <c r="AC187">
        <v>82</v>
      </c>
      <c r="AD187">
        <v>92</v>
      </c>
      <c r="AE187">
        <v>182</v>
      </c>
      <c r="AF187">
        <v>0</v>
      </c>
      <c r="AG187" t="s">
        <v>675</v>
      </c>
      <c r="AH187" t="s">
        <v>1008</v>
      </c>
      <c r="AI187">
        <v>-18000</v>
      </c>
      <c r="AJ187" t="s">
        <v>1111</v>
      </c>
      <c r="AK187" t="s">
        <v>1960</v>
      </c>
      <c r="AL187" t="s">
        <v>2018</v>
      </c>
      <c r="AM187" s="3" t="str">
        <f>Vertices[[#This Row],[Vertex]]&amp;CHAR(10)&amp;Vertices[[#This Row],[Followers]]&amp;CHAR(10)&amp;Vertices[[#This Row],[Description]]&amp;CHAR(10)&amp;Vertices[[#This Row],[Tweet]]</f>
        <v>souzaesilva
92
Adriana de Souza e Silva is an Assistant Professor of Communication at North Carolina State University and the director of the Mobile Gaming Research Lab.
#www2010 Cerf: importance of publishing data on the web -- making it available and "searchable" (deep linking / semantic web)</v>
      </c>
      <c r="AN187" t="s">
        <v>2471</v>
      </c>
      <c r="AO187" t="s">
        <v>2896</v>
      </c>
    </row>
    <row r="188" spans="1:41" ht="34.049999999999997" customHeight="1">
      <c r="A188" s="17" t="s">
        <v>389</v>
      </c>
      <c r="C188" s="60">
        <v>6</v>
      </c>
      <c r="D188" s="60">
        <v>7</v>
      </c>
      <c r="E188" s="61">
        <v>3.0965613669237586E-3</v>
      </c>
      <c r="F188" s="61">
        <v>3.1466992665036675</v>
      </c>
      <c r="G188" s="61">
        <v>2.6646092848647222E-3</v>
      </c>
      <c r="H188" s="61">
        <v>0.16666666666666666</v>
      </c>
      <c r="I188" s="18"/>
      <c r="J188" s="18"/>
      <c r="K188" s="19">
        <v>2.9020556227327692</v>
      </c>
      <c r="L188" s="20">
        <v>99.578545079924226</v>
      </c>
      <c r="M188" s="18" t="s">
        <v>1562</v>
      </c>
      <c r="N188" s="18"/>
      <c r="O188" s="25" t="s">
        <v>389</v>
      </c>
      <c r="P188" s="26"/>
      <c r="Q188" s="26"/>
      <c r="R188" s="25"/>
      <c r="S188" s="74" t="s">
        <v>3499</v>
      </c>
      <c r="T188" s="21">
        <v>124.93253796816323</v>
      </c>
      <c r="U188" s="22">
        <v>2154.071533203125</v>
      </c>
      <c r="V188" s="22">
        <v>2240.17431640625</v>
      </c>
      <c r="W188" s="23"/>
      <c r="X188" s="24"/>
      <c r="Y188" s="24"/>
      <c r="Z188" s="15">
        <v>188</v>
      </c>
      <c r="AA188" s="15"/>
      <c r="AB188" s="16"/>
      <c r="AC188">
        <v>225</v>
      </c>
      <c r="AD188">
        <v>379</v>
      </c>
      <c r="AE188">
        <v>2646</v>
      </c>
      <c r="AF188">
        <v>22</v>
      </c>
      <c r="AG188" t="s">
        <v>672</v>
      </c>
      <c r="AH188" t="s">
        <v>1008</v>
      </c>
      <c r="AI188">
        <v>-18000</v>
      </c>
      <c r="AJ188" t="s">
        <v>1107</v>
      </c>
      <c r="AK188" t="s">
        <v>1960</v>
      </c>
      <c r="AL188" t="s">
        <v>2014</v>
      </c>
      <c r="AM188" s="3" t="str">
        <f>Vertices[[#This Row],[Vertex]]&amp;CHAR(10)&amp;Vertices[[#This Row],[Followers]]&amp;CHAR(10)&amp;Vertices[[#This Row],[Description]]&amp;CHAR(10)&amp;Vertices[[#This Row],[Tweet]]</f>
        <v>tundro
379
Owner of the marketing consultancy Method Savvy. Apple fanboy. Music lover. Amateur chef. Comic book nerd. Proud dad to a basset hound and kitty.
RT @exitevent: has a one-on-one with Father of the Internet Vint Cerf this morning at #www2010. Look for a write up later today.</v>
      </c>
      <c r="AN188" t="s">
        <v>2467</v>
      </c>
      <c r="AO188" t="s">
        <v>2892</v>
      </c>
    </row>
    <row r="189" spans="1:41" ht="34.049999999999997" customHeight="1">
      <c r="A189" s="17" t="s">
        <v>528</v>
      </c>
      <c r="C189" s="60">
        <v>3</v>
      </c>
      <c r="D189" s="60">
        <v>4</v>
      </c>
      <c r="E189" s="61">
        <v>3.0667339928465778E-3</v>
      </c>
      <c r="F189" s="61">
        <v>2.9633251833740832</v>
      </c>
      <c r="G189" s="61">
        <v>1.1867397017046274E-2</v>
      </c>
      <c r="H189" s="61">
        <v>0.13333333333333333</v>
      </c>
      <c r="I189" s="18"/>
      <c r="J189" s="18"/>
      <c r="K189" s="19">
        <v>2.0532043530834341</v>
      </c>
      <c r="L189" s="20">
        <v>99.975142069057199</v>
      </c>
      <c r="M189" s="18" t="s">
        <v>1876</v>
      </c>
      <c r="N189" s="18"/>
      <c r="O189" s="25" t="s">
        <v>528</v>
      </c>
      <c r="P189" s="26"/>
      <c r="Q189" s="26"/>
      <c r="R189" s="25"/>
      <c r="S189" s="74" t="s">
        <v>3500</v>
      </c>
      <c r="T189" s="21">
        <v>8.3096939284171345</v>
      </c>
      <c r="U189" s="22">
        <v>7462.1484375</v>
      </c>
      <c r="V189" s="22">
        <v>3462.714111328125</v>
      </c>
      <c r="W189" s="23"/>
      <c r="X189" s="24"/>
      <c r="Y189" s="24"/>
      <c r="Z189" s="15">
        <v>189</v>
      </c>
      <c r="AA189" s="15"/>
      <c r="AB189" s="16"/>
      <c r="AC189">
        <v>26</v>
      </c>
      <c r="AD189">
        <v>28</v>
      </c>
      <c r="AE189">
        <v>25</v>
      </c>
      <c r="AF189">
        <v>0</v>
      </c>
      <c r="AJ189" t="s">
        <v>1421</v>
      </c>
      <c r="AK189" t="s">
        <v>1960</v>
      </c>
      <c r="AL189" t="s">
        <v>2328</v>
      </c>
      <c r="AM189" s="3" t="str">
        <f>Vertices[[#This Row],[Vertex]]&amp;CHAR(10)&amp;Vertices[[#This Row],[Followers]]&amp;CHAR(10)&amp;Vertices[[#This Row],[Description]]&amp;CHAR(10)&amp;Vertices[[#This Row],[Tweet]]</f>
        <v>noahmendelsohn
28
Vint Cerf talks at #WWW2010  on  Web app content  unreadable in future years.  Simple XML and doc-based stds were intended in part to help.</v>
      </c>
      <c r="AN189" t="s">
        <v>2755</v>
      </c>
      <c r="AO189" t="s">
        <v>3205</v>
      </c>
    </row>
    <row r="190" spans="1:41" ht="34.049999999999997" customHeight="1">
      <c r="A190" s="17" t="s">
        <v>509</v>
      </c>
      <c r="C190" s="60">
        <v>6</v>
      </c>
      <c r="D190" s="60">
        <v>8</v>
      </c>
      <c r="E190" s="61">
        <v>2.983675206147284E-3</v>
      </c>
      <c r="F190" s="61">
        <v>2.5183374083129584</v>
      </c>
      <c r="G190" s="61">
        <v>4.6217285927323354E-2</v>
      </c>
      <c r="H190" s="61">
        <v>0.2818181818181818</v>
      </c>
      <c r="I190" s="18"/>
      <c r="J190" s="18"/>
      <c r="K190" s="19">
        <v>2.1692865779927448</v>
      </c>
      <c r="L190" s="20">
        <v>99.920906583363802</v>
      </c>
      <c r="M190" s="18" t="s">
        <v>1687</v>
      </c>
      <c r="N190" s="18"/>
      <c r="O190" s="25" t="s">
        <v>509</v>
      </c>
      <c r="P190" s="26"/>
      <c r="Q190" s="26"/>
      <c r="R190" s="25"/>
      <c r="S190" s="74" t="s">
        <v>3501</v>
      </c>
      <c r="T190" s="21">
        <v>24.258117044963612</v>
      </c>
      <c r="U190" s="22">
        <v>4789.71240234375</v>
      </c>
      <c r="V190" s="22">
        <v>4461.62939453125</v>
      </c>
      <c r="W190" s="23"/>
      <c r="X190" s="24"/>
      <c r="Y190" s="24"/>
      <c r="Z190" s="15">
        <v>190</v>
      </c>
      <c r="AA190" s="15"/>
      <c r="AB190" s="16"/>
      <c r="AC190">
        <v>71</v>
      </c>
      <c r="AD190">
        <v>76</v>
      </c>
      <c r="AE190">
        <v>95</v>
      </c>
      <c r="AF190">
        <v>0</v>
      </c>
      <c r="AG190" t="s">
        <v>782</v>
      </c>
      <c r="AH190" t="s">
        <v>1010</v>
      </c>
      <c r="AI190">
        <v>-10800</v>
      </c>
      <c r="AJ190" t="s">
        <v>1232</v>
      </c>
      <c r="AK190" t="s">
        <v>1960</v>
      </c>
      <c r="AL190" t="s">
        <v>2139</v>
      </c>
      <c r="AM190" s="3" t="str">
        <f>Vertices[[#This Row],[Vertex]]&amp;CHAR(10)&amp;Vertices[[#This Row],[Followers]]&amp;CHAR(10)&amp;Vertices[[#This Row],[Description]]&amp;CHAR(10)&amp;Vertices[[#This Row],[Tweet]]</f>
        <v>kwelle
76
Researcher &amp; lecturer at Heinrich-Heine-University, Dept. of Information Science
A future role for historians: open Win97 documents in the year 3000? Vint Cerf Keynote on various challences of the digital age #www2010</v>
      </c>
      <c r="AN190" t="s">
        <v>2587</v>
      </c>
      <c r="AO190" t="s">
        <v>3017</v>
      </c>
    </row>
    <row r="191" spans="1:41" ht="34.049999999999997" customHeight="1">
      <c r="A191" s="17" t="s">
        <v>281</v>
      </c>
      <c r="C191" s="60">
        <v>4</v>
      </c>
      <c r="D191" s="60">
        <v>7</v>
      </c>
      <c r="E191" s="61">
        <v>2.8830034485187025E-3</v>
      </c>
      <c r="F191" s="61">
        <v>2.6577017114914425</v>
      </c>
      <c r="G191" s="61">
        <v>1.1992340037293917E-2</v>
      </c>
      <c r="H191" s="61">
        <v>0.23809523809523808</v>
      </c>
      <c r="I191" s="18"/>
      <c r="J191" s="18"/>
      <c r="K191" s="19">
        <v>2.1910519951632406</v>
      </c>
      <c r="L191" s="20">
        <v>99.910737429796285</v>
      </c>
      <c r="M191" s="18" t="s">
        <v>1729</v>
      </c>
      <c r="N191" s="18"/>
      <c r="O191" s="25" t="s">
        <v>281</v>
      </c>
      <c r="P191" s="26"/>
      <c r="Q191" s="26"/>
      <c r="R191" s="25"/>
      <c r="S191" s="74" t="s">
        <v>3502</v>
      </c>
      <c r="T191" s="21">
        <v>27.248446379316075</v>
      </c>
      <c r="U191" s="22">
        <v>3574.097412109375</v>
      </c>
      <c r="V191" s="22">
        <v>5171.11962890625</v>
      </c>
      <c r="W191" s="23"/>
      <c r="X191" s="24"/>
      <c r="Y191" s="24"/>
      <c r="Z191" s="15">
        <v>191</v>
      </c>
      <c r="AA191" s="15"/>
      <c r="AB191" s="16"/>
      <c r="AC191">
        <v>63</v>
      </c>
      <c r="AD191">
        <v>85</v>
      </c>
      <c r="AE191">
        <v>603</v>
      </c>
      <c r="AF191">
        <v>48</v>
      </c>
      <c r="AG191" t="s">
        <v>818</v>
      </c>
      <c r="AH191" t="s">
        <v>1011</v>
      </c>
      <c r="AI191">
        <v>3600</v>
      </c>
      <c r="AJ191" t="s">
        <v>1274</v>
      </c>
      <c r="AK191" t="s">
        <v>1960</v>
      </c>
      <c r="AL191" t="s">
        <v>2181</v>
      </c>
      <c r="AM191" s="3" t="str">
        <f>Vertices[[#This Row],[Vertex]]&amp;CHAR(10)&amp;Vertices[[#This Row],[Followers]]&amp;CHAR(10)&amp;Vertices[[#This Row],[Description]]&amp;CHAR(10)&amp;Vertices[[#This Row],[Tweet]]</f>
        <v>heraldxchaos
85
Gafapasta de profesión
RT @www2010: cool way to visit #www2010 RT @mstrohm: twitter roomstreams for every conference room at #www2010 can be found at http://bit.ly/bRfE69 #302C</v>
      </c>
      <c r="AN191" t="s">
        <v>2621</v>
      </c>
      <c r="AO191" t="s">
        <v>3059</v>
      </c>
    </row>
    <row r="192" spans="1:41" ht="34.049999999999997" customHeight="1">
      <c r="A192" s="17" t="s">
        <v>321</v>
      </c>
      <c r="C192" s="60">
        <v>4</v>
      </c>
      <c r="D192" s="60">
        <v>10</v>
      </c>
      <c r="E192" s="61">
        <v>2.8744538956775459E-3</v>
      </c>
      <c r="F192" s="61">
        <v>2.7555012224938875</v>
      </c>
      <c r="G192" s="61">
        <v>2.8969517015965035E-2</v>
      </c>
      <c r="H192" s="61">
        <v>0.21111111111111111</v>
      </c>
      <c r="I192" s="18"/>
      <c r="J192" s="18"/>
      <c r="K192" s="19">
        <v>2.094316807738815</v>
      </c>
      <c r="L192" s="20">
        <v>99.95593366787412</v>
      </c>
      <c r="M192" s="18" t="s">
        <v>1770</v>
      </c>
      <c r="N192" s="18"/>
      <c r="O192" s="25" t="s">
        <v>321</v>
      </c>
      <c r="P192" s="26"/>
      <c r="Q192" s="26"/>
      <c r="R192" s="25"/>
      <c r="S192" s="74" t="s">
        <v>3503</v>
      </c>
      <c r="T192" s="21">
        <v>13.958093782194011</v>
      </c>
      <c r="U192" s="22">
        <v>6683.62744140625</v>
      </c>
      <c r="V192" s="22">
        <v>7839.5166015625</v>
      </c>
      <c r="W192" s="23"/>
      <c r="X192" s="24"/>
      <c r="Y192" s="24"/>
      <c r="Z192" s="15">
        <v>192</v>
      </c>
      <c r="AA192" s="15"/>
      <c r="AB192" s="16"/>
      <c r="AC192">
        <v>107</v>
      </c>
      <c r="AD192">
        <v>45</v>
      </c>
      <c r="AE192">
        <v>201</v>
      </c>
      <c r="AF192">
        <v>4</v>
      </c>
      <c r="AH192" t="s">
        <v>1010</v>
      </c>
      <c r="AI192">
        <v>-10800</v>
      </c>
      <c r="AJ192" t="s">
        <v>1315</v>
      </c>
      <c r="AK192" t="s">
        <v>1960</v>
      </c>
      <c r="AL192" t="s">
        <v>2222</v>
      </c>
      <c r="AM192" s="3" t="str">
        <f>Vertices[[#This Row],[Vertex]]&amp;CHAR(10)&amp;Vertices[[#This Row],[Followers]]&amp;CHAR(10)&amp;Vertices[[#This Row],[Description]]&amp;CHAR(10)&amp;Vertices[[#This Row],[Tweet]]</f>
        <v>noyyy
45
RT @marin_dimitrov: Yahoo's Hadoop infrastructure: 30,000 nodes (16GB RAM, 8 cores); 250,000 cores; 100,000 MR jobs per day  #hadoop #mapreduce #www2010 #305A</v>
      </c>
      <c r="AN192" t="s">
        <v>2657</v>
      </c>
      <c r="AO192" t="s">
        <v>3100</v>
      </c>
    </row>
    <row r="193" spans="1:41" ht="34.049999999999997" customHeight="1">
      <c r="A193" s="17" t="s">
        <v>394</v>
      </c>
      <c r="C193" s="60">
        <v>0</v>
      </c>
      <c r="D193" s="60">
        <v>18</v>
      </c>
      <c r="E193" s="61">
        <v>2.8602838077617775E-3</v>
      </c>
      <c r="F193" s="61">
        <v>2.6943765281173593</v>
      </c>
      <c r="G193" s="61">
        <v>8.6053273065126057E-2</v>
      </c>
      <c r="H193" s="61">
        <v>0.45751633986928103</v>
      </c>
      <c r="I193" s="18"/>
      <c r="J193" s="18"/>
      <c r="K193" s="19">
        <v>2.3337363966142686</v>
      </c>
      <c r="L193" s="20">
        <v>99.844072978631488</v>
      </c>
      <c r="M193" s="18" t="s">
        <v>1853</v>
      </c>
      <c r="N193" s="18"/>
      <c r="O193" s="25" t="s">
        <v>394</v>
      </c>
      <c r="P193" s="26"/>
      <c r="Q193" s="26"/>
      <c r="R193" s="25"/>
      <c r="S193" s="74" t="s">
        <v>3504</v>
      </c>
      <c r="T193" s="21">
        <v>46.851716460071117</v>
      </c>
      <c r="U193" s="22">
        <v>7193.3681640625</v>
      </c>
      <c r="V193" s="22">
        <v>6707.8330078125</v>
      </c>
      <c r="W193" s="23"/>
      <c r="X193" s="24"/>
      <c r="Y193" s="24"/>
      <c r="Z193" s="15">
        <v>193</v>
      </c>
      <c r="AA193" s="15"/>
      <c r="AB193" s="16"/>
      <c r="AC193">
        <v>190</v>
      </c>
      <c r="AD193">
        <v>144</v>
      </c>
      <c r="AE193">
        <v>297</v>
      </c>
      <c r="AF193">
        <v>3</v>
      </c>
      <c r="AH193" t="s">
        <v>1011</v>
      </c>
      <c r="AI193">
        <v>3600</v>
      </c>
      <c r="AJ193" t="s">
        <v>1398</v>
      </c>
      <c r="AK193" t="s">
        <v>1960</v>
      </c>
      <c r="AL193" t="s">
        <v>2305</v>
      </c>
      <c r="AM193" s="3" t="str">
        <f>Vertices[[#This Row],[Vertex]]&amp;CHAR(10)&amp;Vertices[[#This Row],[Followers]]&amp;CHAR(10)&amp;Vertices[[#This Row],[Description]]&amp;CHAR(10)&amp;Vertices[[#This Row],[Tweet]]</f>
        <v>wikier
144
♺ @tommyh: Vint Cerf is raising many of the issues we're trying to resolve in the #linkeddata world. #www2010</v>
      </c>
      <c r="AN193" t="s">
        <v>2733</v>
      </c>
      <c r="AO193" t="s">
        <v>3183</v>
      </c>
    </row>
    <row r="194" spans="1:41" ht="34.049999999999997" customHeight="1">
      <c r="A194" s="17" t="s">
        <v>524</v>
      </c>
      <c r="C194" s="60">
        <v>8</v>
      </c>
      <c r="D194" s="60">
        <v>16</v>
      </c>
      <c r="E194" s="61">
        <v>2.8445163225368606E-3</v>
      </c>
      <c r="F194" s="61">
        <v>2.5207823960880194</v>
      </c>
      <c r="G194" s="61">
        <v>7.7729249532257724E-2</v>
      </c>
      <c r="H194" s="61">
        <v>0.45955882352941174</v>
      </c>
      <c r="I194" s="18"/>
      <c r="J194" s="18"/>
      <c r="K194" s="19">
        <v>2.0991535671100361</v>
      </c>
      <c r="L194" s="20">
        <v>99.953673855970223</v>
      </c>
      <c r="M194" s="18" t="s">
        <v>1792</v>
      </c>
      <c r="N194" s="18"/>
      <c r="O194" s="25" t="s">
        <v>524</v>
      </c>
      <c r="P194" s="26"/>
      <c r="Q194" s="26"/>
      <c r="R194" s="25"/>
      <c r="S194" s="74" t="s">
        <v>3505</v>
      </c>
      <c r="T194" s="21">
        <v>14.622611412050114</v>
      </c>
      <c r="U194" s="22">
        <v>6954.5341796875</v>
      </c>
      <c r="V194" s="22">
        <v>4864.3642578125</v>
      </c>
      <c r="W194" s="23"/>
      <c r="X194" s="24"/>
      <c r="Y194" s="24"/>
      <c r="Z194" s="15">
        <v>194</v>
      </c>
      <c r="AA194" s="15"/>
      <c r="AB194" s="16"/>
      <c r="AC194">
        <v>55</v>
      </c>
      <c r="AD194">
        <v>47</v>
      </c>
      <c r="AE194">
        <v>74</v>
      </c>
      <c r="AF194">
        <v>0</v>
      </c>
      <c r="AH194" t="s">
        <v>1024</v>
      </c>
      <c r="AI194">
        <v>3600</v>
      </c>
      <c r="AJ194" t="s">
        <v>1337</v>
      </c>
      <c r="AK194" t="s">
        <v>1960</v>
      </c>
      <c r="AL194" t="s">
        <v>2244</v>
      </c>
      <c r="AM194" s="3" t="str">
        <f>Vertices[[#This Row],[Vertex]]&amp;CHAR(10)&amp;Vertices[[#This Row],[Followers]]&amp;CHAR(10)&amp;Vertices[[#This Row],[Description]]&amp;CHAR(10)&amp;Vertices[[#This Row],[Tweet]]</f>
        <v>bhaslhofer
47
Vint Cerf (Google)...Preservation is one of the major challenges of the digital age. We will leave a pile of rotten bits. #www2010</v>
      </c>
      <c r="AN194" t="s">
        <v>2677</v>
      </c>
      <c r="AO194" t="s">
        <v>3122</v>
      </c>
    </row>
    <row r="195" spans="1:41" ht="34.049999999999997" customHeight="1">
      <c r="A195" s="17" t="s">
        <v>493</v>
      </c>
      <c r="C195" s="60">
        <v>0</v>
      </c>
      <c r="D195" s="60">
        <v>13</v>
      </c>
      <c r="E195" s="61">
        <v>2.8054274039836131E-3</v>
      </c>
      <c r="F195" s="61">
        <v>2.6405867970660148</v>
      </c>
      <c r="G195" s="61">
        <v>2.9260851090326064E-2</v>
      </c>
      <c r="H195" s="61">
        <v>0.3141025641025641</v>
      </c>
      <c r="I195" s="18"/>
      <c r="J195" s="18"/>
      <c r="K195" s="19">
        <v>2.3627569528415959</v>
      </c>
      <c r="L195" s="20">
        <v>99.830514107208131</v>
      </c>
      <c r="M195" s="18" t="s">
        <v>1901</v>
      </c>
      <c r="N195" s="18"/>
      <c r="O195" s="25" t="s">
        <v>493</v>
      </c>
      <c r="P195" s="26"/>
      <c r="Q195" s="26"/>
      <c r="R195" s="25"/>
      <c r="S195" s="74" t="s">
        <v>3506</v>
      </c>
      <c r="T195" s="21">
        <v>50.838822239207737</v>
      </c>
      <c r="U195" s="22">
        <v>3958.90380859375</v>
      </c>
      <c r="V195" s="22">
        <v>7816.49267578125</v>
      </c>
      <c r="W195" s="23"/>
      <c r="X195" s="24"/>
      <c r="Y195" s="24"/>
      <c r="Z195" s="15">
        <v>195</v>
      </c>
      <c r="AA195" s="15"/>
      <c r="AB195" s="16"/>
      <c r="AC195">
        <v>118</v>
      </c>
      <c r="AD195">
        <v>156</v>
      </c>
      <c r="AE195">
        <v>138</v>
      </c>
      <c r="AF195">
        <v>1</v>
      </c>
      <c r="AG195" t="s">
        <v>954</v>
      </c>
      <c r="AH195" t="s">
        <v>1008</v>
      </c>
      <c r="AI195">
        <v>-18000</v>
      </c>
      <c r="AJ195" t="s">
        <v>1447</v>
      </c>
      <c r="AK195" t="s">
        <v>1960</v>
      </c>
      <c r="AL195" t="s">
        <v>2354</v>
      </c>
      <c r="AM195" s="3" t="str">
        <f>Vertices[[#This Row],[Vertex]]&amp;CHAR(10)&amp;Vertices[[#This Row],[Followers]]&amp;CHAR(10)&amp;Vertices[[#This Row],[Description]]&amp;CHAR(10)&amp;Vertices[[#This Row],[Tweet]]</f>
        <v>jeffd
156
A specialist in search technology and grad student at UMass Amherst.
RT @krisztianbalog: Notes on #semsearch2010 #www2010 workshop posted http://bit.ly/daAD39</v>
      </c>
      <c r="AN195" t="s">
        <v>2781</v>
      </c>
      <c r="AO195" t="s">
        <v>3230</v>
      </c>
    </row>
    <row r="196" spans="1:41" ht="34.049999999999997" customHeight="1">
      <c r="A196" s="17" t="s">
        <v>461</v>
      </c>
      <c r="C196" s="60">
        <v>6</v>
      </c>
      <c r="D196" s="60">
        <v>6</v>
      </c>
      <c r="E196" s="61">
        <v>2.7687395162313898E-3</v>
      </c>
      <c r="F196" s="61">
        <v>3.1515892420537899</v>
      </c>
      <c r="G196" s="61">
        <v>4.7608597706511298E-3</v>
      </c>
      <c r="H196" s="61">
        <v>0.21428571428571427</v>
      </c>
      <c r="I196" s="18"/>
      <c r="J196" s="18"/>
      <c r="K196" s="19">
        <v>2.5779927448609432</v>
      </c>
      <c r="L196" s="20">
        <v>99.729952477484957</v>
      </c>
      <c r="M196" s="18" t="s">
        <v>1617</v>
      </c>
      <c r="N196" s="18"/>
      <c r="O196" s="25" t="s">
        <v>461</v>
      </c>
      <c r="P196" s="26"/>
      <c r="Q196" s="26"/>
      <c r="R196" s="25"/>
      <c r="S196" s="74" t="s">
        <v>3507</v>
      </c>
      <c r="T196" s="21">
        <v>80.409856767804328</v>
      </c>
      <c r="U196" s="22">
        <v>3697.801513671875</v>
      </c>
      <c r="V196" s="22">
        <v>2013.84765625</v>
      </c>
      <c r="W196" s="23"/>
      <c r="X196" s="24"/>
      <c r="Y196" s="24"/>
      <c r="Z196" s="15">
        <v>196</v>
      </c>
      <c r="AA196" s="15"/>
      <c r="AB196" s="16"/>
      <c r="AC196">
        <v>128</v>
      </c>
      <c r="AD196">
        <v>245</v>
      </c>
      <c r="AE196">
        <v>1160</v>
      </c>
      <c r="AF196">
        <v>47</v>
      </c>
      <c r="AG196" t="s">
        <v>719</v>
      </c>
      <c r="AH196" t="s">
        <v>1008</v>
      </c>
      <c r="AI196">
        <v>-18000</v>
      </c>
      <c r="AJ196" t="s">
        <v>1162</v>
      </c>
      <c r="AK196" t="s">
        <v>1960</v>
      </c>
      <c r="AL196" t="s">
        <v>2069</v>
      </c>
      <c r="AM196" s="3" t="str">
        <f>Vertices[[#This Row],[Vertex]]&amp;CHAR(10)&amp;Vertices[[#This Row],[Followers]]&amp;CHAR(10)&amp;Vertices[[#This Row],[Description]]&amp;CHAR(10)&amp;Vertices[[#This Row],[Tweet]]</f>
        <v>doug_tidwell
245
I live in Chapel Hill, NC, USA, with a wonderful wife, an amazing daughter and a great dog. I work for IBM as an evangelist for cloud computing and SCA.
Vint Cerf: Google is interested w/cloud interoperability and "data liberation." Would love to see what they have on the way. #www2010</v>
      </c>
      <c r="AN196" t="s">
        <v>2519</v>
      </c>
      <c r="AO196" t="s">
        <v>2947</v>
      </c>
    </row>
    <row r="197" spans="1:41" ht="34.049999999999997" customHeight="1">
      <c r="A197" s="17" t="s">
        <v>481</v>
      </c>
      <c r="C197" s="60">
        <v>1</v>
      </c>
      <c r="D197" s="60">
        <v>4</v>
      </c>
      <c r="E197" s="61">
        <v>2.691255671874043E-3</v>
      </c>
      <c r="F197" s="61">
        <v>3.1540342298288508</v>
      </c>
      <c r="G197" s="61">
        <v>2.1451003680529922E-3</v>
      </c>
      <c r="H197" s="61">
        <v>0</v>
      </c>
      <c r="I197" s="18"/>
      <c r="J197" s="18"/>
      <c r="K197" s="19">
        <v>3.4945586457073761</v>
      </c>
      <c r="L197" s="20">
        <v>99.301718121697519</v>
      </c>
      <c r="M197" s="18" t="s">
        <v>1895</v>
      </c>
      <c r="N197" s="18"/>
      <c r="O197" s="25" t="s">
        <v>481</v>
      </c>
      <c r="P197" s="26"/>
      <c r="Q197" s="26"/>
      <c r="R197" s="25"/>
      <c r="S197" s="74" t="s">
        <v>3508</v>
      </c>
      <c r="T197" s="21">
        <v>206.33594762553588</v>
      </c>
      <c r="U197" s="22">
        <v>3794.796875</v>
      </c>
      <c r="V197" s="22">
        <v>1567.53125</v>
      </c>
      <c r="W197" s="23"/>
      <c r="X197" s="24"/>
      <c r="Y197" s="24"/>
      <c r="Z197" s="15">
        <v>197</v>
      </c>
      <c r="AA197" s="15"/>
      <c r="AB197" s="16"/>
      <c r="AC197">
        <v>341</v>
      </c>
      <c r="AD197">
        <v>624</v>
      </c>
      <c r="AE197">
        <v>10930</v>
      </c>
      <c r="AF197">
        <v>6</v>
      </c>
      <c r="AG197" t="s">
        <v>950</v>
      </c>
      <c r="AH197" t="s">
        <v>1008</v>
      </c>
      <c r="AI197">
        <v>-18000</v>
      </c>
      <c r="AJ197" t="s">
        <v>1441</v>
      </c>
      <c r="AK197" t="s">
        <v>1960</v>
      </c>
      <c r="AL197" t="s">
        <v>2348</v>
      </c>
      <c r="AM197" s="3" t="str">
        <f>Vertices[[#This Row],[Vertex]]&amp;CHAR(10)&amp;Vertices[[#This Row],[Followers]]&amp;CHAR(10)&amp;Vertices[[#This Row],[Description]]&amp;CHAR(10)&amp;Vertices[[#This Row],[Tweet]]</f>
        <v>Geistbear
624
Beer Geek, Homebrewer, and Sometimes Politico
@waynesutton @TheRab @kevinmarks Tweetup #www2010 @ThePitBBQ Thursday 29th at 6pm - what do you think?</v>
      </c>
      <c r="AN197" t="s">
        <v>2775</v>
      </c>
      <c r="AO197" t="s">
        <v>3224</v>
      </c>
    </row>
    <row r="198" spans="1:41" ht="34.049999999999997" customHeight="1">
      <c r="A198" s="17" t="s">
        <v>479</v>
      </c>
      <c r="C198" s="60">
        <v>3</v>
      </c>
      <c r="D198" s="60">
        <v>1</v>
      </c>
      <c r="E198" s="61">
        <v>2.6612641943809931E-3</v>
      </c>
      <c r="F198" s="61">
        <v>2.7383863080684598</v>
      </c>
      <c r="G198" s="61">
        <v>9.8749478715021415E-3</v>
      </c>
      <c r="H198" s="61">
        <v>0.16666666666666666</v>
      </c>
      <c r="I198" s="18"/>
      <c r="J198" s="18"/>
      <c r="K198" s="19">
        <v>2.9625151148730349</v>
      </c>
      <c r="L198" s="20">
        <v>99.550297431125585</v>
      </c>
      <c r="M198" s="18" t="s">
        <v>1798</v>
      </c>
      <c r="N198" s="18"/>
      <c r="O198" s="25" t="s">
        <v>479</v>
      </c>
      <c r="P198" s="26"/>
      <c r="Q198" s="26"/>
      <c r="R198" s="25"/>
      <c r="S198" s="74" t="s">
        <v>3509</v>
      </c>
      <c r="T198" s="21">
        <v>133.23900834136452</v>
      </c>
      <c r="U198" s="22">
        <v>5167.015625</v>
      </c>
      <c r="V198" s="22">
        <v>3057.924072265625</v>
      </c>
      <c r="W198" s="23"/>
      <c r="X198" s="24"/>
      <c r="Y198" s="24"/>
      <c r="Z198" s="15">
        <v>198</v>
      </c>
      <c r="AA198" s="15"/>
      <c r="AB198" s="16"/>
      <c r="AC198">
        <v>90</v>
      </c>
      <c r="AD198">
        <v>404</v>
      </c>
      <c r="AE198">
        <v>4250</v>
      </c>
      <c r="AF198">
        <v>0</v>
      </c>
      <c r="AG198" t="s">
        <v>876</v>
      </c>
      <c r="AH198" t="s">
        <v>1047</v>
      </c>
      <c r="AI198">
        <v>0</v>
      </c>
      <c r="AJ198" t="s">
        <v>1343</v>
      </c>
      <c r="AK198" t="s">
        <v>1960</v>
      </c>
      <c r="AL198" t="s">
        <v>2250</v>
      </c>
      <c r="AM198" s="3" t="str">
        <f>Vertices[[#This Row],[Vertex]]&amp;CHAR(10)&amp;Vertices[[#This Row],[Followers]]&amp;CHAR(10)&amp;Vertices[[#This Row],[Description]]&amp;CHAR(10)&amp;Vertices[[#This Row],[Tweet]]</f>
        <v>ruidlopes
404
Web scientist. researcher. user experience. js. tealeavesapp. whit.me. crowdbeat. opengovpt. diy. guitar player.
Vint Cerf's keynote at #www2010 talks about the future challenges of the Internet. Or the present challenges to the Internet's future...</v>
      </c>
      <c r="AN198" t="s">
        <v>2682</v>
      </c>
      <c r="AO198" t="s">
        <v>3128</v>
      </c>
    </row>
    <row r="199" spans="1:41" ht="34.049999999999997" customHeight="1">
      <c r="A199" s="17" t="s">
        <v>189</v>
      </c>
      <c r="C199" s="60">
        <v>1</v>
      </c>
      <c r="D199" s="60">
        <v>6</v>
      </c>
      <c r="E199" s="61">
        <v>2.5904482239352952E-3</v>
      </c>
      <c r="F199" s="61">
        <v>2.9926650366748166</v>
      </c>
      <c r="G199" s="61">
        <v>6.9751147697536603E-3</v>
      </c>
      <c r="H199" s="61">
        <v>0.16666666666666666</v>
      </c>
      <c r="I199" s="18"/>
      <c r="J199" s="18"/>
      <c r="K199" s="19">
        <v>2.9649334945586459</v>
      </c>
      <c r="L199" s="20">
        <v>99.549167525173644</v>
      </c>
      <c r="M199" s="18" t="s">
        <v>1581</v>
      </c>
      <c r="N199" s="18"/>
      <c r="O199" s="25" t="s">
        <v>189</v>
      </c>
      <c r="P199" s="26"/>
      <c r="Q199" s="26"/>
      <c r="R199" s="25"/>
      <c r="S199" s="74" t="s">
        <v>3510</v>
      </c>
      <c r="T199" s="21">
        <v>133.57126715629258</v>
      </c>
      <c r="U199" s="22">
        <v>2277.76708984375</v>
      </c>
      <c r="V199" s="22">
        <v>5779.9619140625</v>
      </c>
      <c r="W199" s="23"/>
      <c r="X199" s="24"/>
      <c r="Y199" s="24"/>
      <c r="Z199" s="15">
        <v>199</v>
      </c>
      <c r="AA199" s="15"/>
      <c r="AB199" s="16"/>
      <c r="AC199">
        <v>133</v>
      </c>
      <c r="AD199">
        <v>405</v>
      </c>
      <c r="AE199">
        <v>608</v>
      </c>
      <c r="AF199">
        <v>1</v>
      </c>
      <c r="AG199" t="s">
        <v>689</v>
      </c>
      <c r="AH199" t="s">
        <v>1012</v>
      </c>
      <c r="AI199">
        <v>-28800</v>
      </c>
      <c r="AJ199" t="s">
        <v>1126</v>
      </c>
      <c r="AK199" t="s">
        <v>1960</v>
      </c>
      <c r="AL199" t="s">
        <v>2033</v>
      </c>
      <c r="AM199" s="3" t="str">
        <f>Vertices[[#This Row],[Vertex]]&amp;CHAR(10)&amp;Vertices[[#This Row],[Followers]]&amp;CHAR(10)&amp;Vertices[[#This Row],[Description]]&amp;CHAR(10)&amp;Vertices[[#This Row],[Tweet]]</f>
        <v>jasonhoyt
405
phd scientist - research director @ mendeley.com - indie rock musician. That last one is kind of stretching it.
I needed a conference wingman to hit up all of the sessions I couldn't get to today #www2010</v>
      </c>
      <c r="AN199" t="s">
        <v>2486</v>
      </c>
      <c r="AO199" t="s">
        <v>2911</v>
      </c>
    </row>
    <row r="200" spans="1:41" ht="34.049999999999997" customHeight="1">
      <c r="A200" s="17" t="s">
        <v>365</v>
      </c>
      <c r="C200" s="60">
        <v>1</v>
      </c>
      <c r="D200" s="60">
        <v>3</v>
      </c>
      <c r="E200" s="61">
        <v>2.5436199161999562E-3</v>
      </c>
      <c r="F200" s="61">
        <v>2.8826405867970659</v>
      </c>
      <c r="G200" s="61">
        <v>5.885805727967164E-3</v>
      </c>
      <c r="H200" s="61">
        <v>0.16666666666666666</v>
      </c>
      <c r="I200" s="18"/>
      <c r="J200" s="18"/>
      <c r="K200" s="19">
        <v>3.3349455864570738</v>
      </c>
      <c r="L200" s="20">
        <v>99.376291914525936</v>
      </c>
      <c r="M200" s="18" t="s">
        <v>1833</v>
      </c>
      <c r="N200" s="18"/>
      <c r="O200" s="25" t="s">
        <v>365</v>
      </c>
      <c r="P200" s="26"/>
      <c r="Q200" s="26"/>
      <c r="R200" s="25"/>
      <c r="S200" s="74" t="s">
        <v>3511</v>
      </c>
      <c r="T200" s="21">
        <v>184.40686584028447</v>
      </c>
      <c r="U200" s="22">
        <v>2237.2060546875</v>
      </c>
      <c r="V200" s="22">
        <v>5804.85107421875</v>
      </c>
      <c r="W200" s="23"/>
      <c r="X200" s="24"/>
      <c r="Y200" s="24"/>
      <c r="Z200" s="15">
        <v>200</v>
      </c>
      <c r="AA200" s="15"/>
      <c r="AB200" s="16"/>
      <c r="AC200">
        <v>481</v>
      </c>
      <c r="AD200">
        <v>558</v>
      </c>
      <c r="AE200">
        <v>2521</v>
      </c>
      <c r="AF200">
        <v>0</v>
      </c>
      <c r="AG200" s="14" t="s">
        <v>903</v>
      </c>
      <c r="AH200" t="s">
        <v>1008</v>
      </c>
      <c r="AI200">
        <v>-18000</v>
      </c>
      <c r="AJ200" t="s">
        <v>1378</v>
      </c>
      <c r="AK200" t="s">
        <v>1960</v>
      </c>
      <c r="AL200" t="s">
        <v>2285</v>
      </c>
      <c r="AM200" s="3" t="str">
        <f>Vertices[[#This Row],[Vertex]]&amp;CHAR(10)&amp;Vertices[[#This Row],[Followers]]&amp;CHAR(10)&amp;Vertices[[#This Row],[Description]]&amp;CHAR(10)&amp;Vertices[[#This Row],[Tweet]]</f>
        <v>georgekroner
558
Technology enthusiast, _x000D_
semantic web/educational app developer, currently doing the startup thing
tweets tagged with #FW2010 &amp; #www2010 should be interesting over the coming days</v>
      </c>
      <c r="AN200" t="s">
        <v>2714</v>
      </c>
      <c r="AO200" t="s">
        <v>3163</v>
      </c>
    </row>
    <row r="201" spans="1:41" ht="34.049999999999997" customHeight="1">
      <c r="A201" s="17" t="s">
        <v>200</v>
      </c>
      <c r="C201" s="60">
        <v>3</v>
      </c>
      <c r="D201" s="60">
        <v>6</v>
      </c>
      <c r="E201" s="61">
        <v>2.523711141248912E-3</v>
      </c>
      <c r="F201" s="61">
        <v>3.1369193154034232</v>
      </c>
      <c r="G201" s="61">
        <v>2.126432010664283E-3</v>
      </c>
      <c r="H201" s="61">
        <v>0.19047619047619047</v>
      </c>
      <c r="I201" s="18"/>
      <c r="J201" s="18"/>
      <c r="K201" s="19">
        <v>5.8041112454655384</v>
      </c>
      <c r="L201" s="20">
        <v>98.222657937589318</v>
      </c>
      <c r="M201" s="18" t="s">
        <v>1596</v>
      </c>
      <c r="N201" s="18"/>
      <c r="O201" s="25" t="s">
        <v>200</v>
      </c>
      <c r="P201" s="26"/>
      <c r="Q201" s="26"/>
      <c r="R201" s="25"/>
      <c r="S201" s="74" t="s">
        <v>3512</v>
      </c>
      <c r="T201" s="21">
        <v>523.64311588182511</v>
      </c>
      <c r="U201" s="22">
        <v>2057.849609375</v>
      </c>
      <c r="V201" s="22">
        <v>2438.181640625</v>
      </c>
      <c r="W201" s="23"/>
      <c r="X201" s="24"/>
      <c r="Y201" s="24"/>
      <c r="Z201" s="15">
        <v>201</v>
      </c>
      <c r="AA201" s="15"/>
      <c r="AB201" s="16"/>
      <c r="AC201">
        <v>404</v>
      </c>
      <c r="AD201">
        <v>1579</v>
      </c>
      <c r="AE201">
        <v>549</v>
      </c>
      <c r="AF201">
        <v>1</v>
      </c>
      <c r="AG201" t="s">
        <v>699</v>
      </c>
      <c r="AH201" t="s">
        <v>1008</v>
      </c>
      <c r="AI201">
        <v>-18000</v>
      </c>
      <c r="AJ201" t="s">
        <v>1141</v>
      </c>
      <c r="AK201" t="s">
        <v>1960</v>
      </c>
      <c r="AL201" t="s">
        <v>2048</v>
      </c>
      <c r="AM201" s="3" t="str">
        <f>Vertices[[#This Row],[Vertex]]&amp;CHAR(10)&amp;Vertices[[#This Row],[Followers]]&amp;CHAR(10)&amp;Vertices[[#This Row],[Description]]&amp;CHAR(10)&amp;Vertices[[#This Row],[Tweet]]</f>
        <v>NCCommerce
1579
News and updates from North Carolina's economic development agency. Business thrives in North Carolina. Karen A. Mann tweets.
Anyone going to #www2010?</v>
      </c>
      <c r="AN201" t="s">
        <v>2499</v>
      </c>
      <c r="AO201" t="s">
        <v>2926</v>
      </c>
    </row>
    <row r="202" spans="1:41" ht="34.049999999999997" customHeight="1">
      <c r="A202" s="17" t="s">
        <v>179</v>
      </c>
      <c r="C202" s="60">
        <v>1</v>
      </c>
      <c r="D202" s="60">
        <v>5</v>
      </c>
      <c r="E202" s="61">
        <v>2.5090475092451911E-3</v>
      </c>
      <c r="F202" s="61">
        <v>2.8801955990220049</v>
      </c>
      <c r="G202" s="61">
        <v>8.5015216891685518E-3</v>
      </c>
      <c r="H202" s="61">
        <v>0.2</v>
      </c>
      <c r="I202" s="18"/>
      <c r="J202" s="18"/>
      <c r="K202" s="19">
        <v>3.2188633615477631</v>
      </c>
      <c r="L202" s="20">
        <v>99.430527400219333</v>
      </c>
      <c r="M202" s="18" t="s">
        <v>1580</v>
      </c>
      <c r="N202" s="18"/>
      <c r="O202" s="25" t="s">
        <v>179</v>
      </c>
      <c r="P202" s="26"/>
      <c r="Q202" s="26"/>
      <c r="R202" s="25"/>
      <c r="S202" s="74" t="s">
        <v>3513</v>
      </c>
      <c r="T202" s="21">
        <v>168.45844272373799</v>
      </c>
      <c r="U202" s="22">
        <v>4328.90283203125</v>
      </c>
      <c r="V202" s="22">
        <v>8270.9765625</v>
      </c>
      <c r="W202" s="23"/>
      <c r="X202" s="24"/>
      <c r="Y202" s="24"/>
      <c r="Z202" s="15">
        <v>202</v>
      </c>
      <c r="AA202" s="15"/>
      <c r="AB202" s="16"/>
      <c r="AC202">
        <v>452</v>
      </c>
      <c r="AD202">
        <v>510</v>
      </c>
      <c r="AE202">
        <v>1607</v>
      </c>
      <c r="AF202">
        <v>402</v>
      </c>
      <c r="AG202" t="s">
        <v>688</v>
      </c>
      <c r="AH202" t="s">
        <v>1008</v>
      </c>
      <c r="AI202">
        <v>-18000</v>
      </c>
      <c r="AJ202" t="s">
        <v>1125</v>
      </c>
      <c r="AK202" t="s">
        <v>1960</v>
      </c>
      <c r="AL202" t="s">
        <v>2032</v>
      </c>
      <c r="AM202" s="3" t="str">
        <f>Vertices[[#This Row],[Vertex]]&amp;CHAR(10)&amp;Vertices[[#This Row],[Followers]]&amp;CHAR(10)&amp;Vertices[[#This Row],[Description]]&amp;CHAR(10)&amp;Vertices[[#This Row],[Tweet]]</f>
        <v>jhpincus
510
Life sciences business development, research collaboration networks, research collaboration software.
RT @jasonhoyt: Matt Cherian &amp; Eric Prud'hommeaux on what enables science collaboration on Web #www2010 #teamsci10</v>
      </c>
      <c r="AN202" t="s">
        <v>2485</v>
      </c>
      <c r="AO202" t="s">
        <v>2910</v>
      </c>
    </row>
    <row r="203" spans="1:41" ht="34.049999999999997" customHeight="1">
      <c r="A203" s="17" t="s">
        <v>553</v>
      </c>
      <c r="C203" s="60">
        <v>1</v>
      </c>
      <c r="D203" s="60">
        <v>5</v>
      </c>
      <c r="E203" s="61">
        <v>2.4783334836010048E-3</v>
      </c>
      <c r="F203" s="61">
        <v>2.9731051344743276</v>
      </c>
      <c r="G203" s="61">
        <v>4.070465849362802E-3</v>
      </c>
      <c r="H203" s="61">
        <v>0</v>
      </c>
      <c r="I203" s="18"/>
      <c r="J203" s="18"/>
      <c r="K203" s="19">
        <v>3.6275695284159615</v>
      </c>
      <c r="L203" s="20">
        <v>99.239573294340502</v>
      </c>
      <c r="M203" s="18" t="s">
        <v>1920</v>
      </c>
      <c r="N203" s="18"/>
      <c r="O203" s="25" t="s">
        <v>553</v>
      </c>
      <c r="P203" s="26"/>
      <c r="Q203" s="26"/>
      <c r="R203" s="25"/>
      <c r="S203" s="74" t="s">
        <v>3514</v>
      </c>
      <c r="T203" s="21">
        <v>224.6101824465787</v>
      </c>
      <c r="U203" s="22">
        <v>3270.463134765625</v>
      </c>
      <c r="V203" s="22">
        <v>2398.08935546875</v>
      </c>
      <c r="W203" s="23"/>
      <c r="X203" s="24"/>
      <c r="Y203" s="24"/>
      <c r="Z203" s="15">
        <v>203</v>
      </c>
      <c r="AA203" s="15"/>
      <c r="AB203" s="16"/>
      <c r="AC203">
        <v>524</v>
      </c>
      <c r="AD203">
        <v>679</v>
      </c>
      <c r="AE203">
        <v>6642</v>
      </c>
      <c r="AF203">
        <v>2654</v>
      </c>
      <c r="AG203" t="s">
        <v>968</v>
      </c>
      <c r="AH203" t="s">
        <v>1008</v>
      </c>
      <c r="AI203">
        <v>-18000</v>
      </c>
      <c r="AJ203" t="s">
        <v>1466</v>
      </c>
      <c r="AK203" t="s">
        <v>1960</v>
      </c>
      <c r="AL203" t="s">
        <v>2373</v>
      </c>
      <c r="AM203" s="3" t="str">
        <f>Vertices[[#This Row],[Vertex]]&amp;CHAR(10)&amp;Vertices[[#This Row],[Followers]]&amp;CHAR(10)&amp;Vertices[[#This Row],[Description]]&amp;CHAR(10)&amp;Vertices[[#This Row],[Tweet]]</f>
        <v>dshaw
679
Web Application Engineer, web dork, polyglot, skater dood, career fullback and father of 2.
RT @futureweb2010: One of the biggest security weaknesses is naive browsers. #fw2010 #www2010</v>
      </c>
      <c r="AN203" t="s">
        <v>2798</v>
      </c>
      <c r="AO203" t="s">
        <v>3249</v>
      </c>
    </row>
    <row r="204" spans="1:41" ht="34.049999999999997" customHeight="1">
      <c r="A204" s="17" t="s">
        <v>427</v>
      </c>
      <c r="C204" s="60">
        <v>8</v>
      </c>
      <c r="D204" s="60">
        <v>14</v>
      </c>
      <c r="E204" s="61">
        <v>2.4706018189418178E-3</v>
      </c>
      <c r="F204" s="61">
        <v>2.8117359413202934</v>
      </c>
      <c r="G204" s="61">
        <v>3.9230566651330824E-2</v>
      </c>
      <c r="H204" s="61">
        <v>0.42916666666666664</v>
      </c>
      <c r="I204" s="18"/>
      <c r="J204" s="18"/>
      <c r="K204" s="19">
        <v>2.9093107617896008</v>
      </c>
      <c r="L204" s="20">
        <v>99.575155362068386</v>
      </c>
      <c r="M204" s="18" t="s">
        <v>1763</v>
      </c>
      <c r="N204" s="18"/>
      <c r="O204" s="25" t="s">
        <v>427</v>
      </c>
      <c r="P204" s="26"/>
      <c r="Q204" s="26"/>
      <c r="R204" s="25"/>
      <c r="S204" s="74" t="s">
        <v>3515</v>
      </c>
      <c r="T204" s="21">
        <v>125.92931441294739</v>
      </c>
      <c r="U204" s="22">
        <v>7416.22509765625</v>
      </c>
      <c r="V204" s="22">
        <v>3931.3046875</v>
      </c>
      <c r="W204" s="23"/>
      <c r="X204" s="24"/>
      <c r="Y204" s="24"/>
      <c r="Z204" s="15">
        <v>204</v>
      </c>
      <c r="AA204" s="15"/>
      <c r="AB204" s="16"/>
      <c r="AC204">
        <v>465</v>
      </c>
      <c r="AD204">
        <v>382</v>
      </c>
      <c r="AE204">
        <v>2360</v>
      </c>
      <c r="AF204">
        <v>30</v>
      </c>
      <c r="AG204" t="s">
        <v>851</v>
      </c>
      <c r="AH204" t="s">
        <v>1020</v>
      </c>
      <c r="AI204">
        <v>-18000</v>
      </c>
      <c r="AJ204" t="s">
        <v>1308</v>
      </c>
      <c r="AK204" t="s">
        <v>1960</v>
      </c>
      <c r="AL204" t="s">
        <v>2215</v>
      </c>
      <c r="AM204" s="3" t="str">
        <f>Vertices[[#This Row],[Vertex]]&amp;CHAR(10)&amp;Vertices[[#This Row],[Followers]]&amp;CHAR(10)&amp;Vertices[[#This Row],[Description]]&amp;CHAR(10)&amp;Vertices[[#This Row],[Tweet]]</f>
        <v>darrelmiller
382
I write ERP software for custom metal fabricators using rich clients and REST based services.
Heading home after a great couple of days at #www2010 #wsrest2010</v>
      </c>
      <c r="AN204" t="s">
        <v>2650</v>
      </c>
      <c r="AO204" t="s">
        <v>3093</v>
      </c>
    </row>
    <row r="205" spans="1:41" ht="34.049999999999997" customHeight="1">
      <c r="A205" s="17" t="s">
        <v>435</v>
      </c>
      <c r="C205" s="60">
        <v>4</v>
      </c>
      <c r="D205" s="60">
        <v>6</v>
      </c>
      <c r="E205" s="61">
        <v>2.364210912078332E-3</v>
      </c>
      <c r="F205" s="61">
        <v>2.7579462102689485</v>
      </c>
      <c r="G205" s="61">
        <v>2.0276953596514206E-2</v>
      </c>
      <c r="H205" s="61">
        <v>0.23214285714285715</v>
      </c>
      <c r="I205" s="18"/>
      <c r="J205" s="18"/>
      <c r="K205" s="19">
        <v>3.2793228536880292</v>
      </c>
      <c r="L205" s="20">
        <v>99.402279751420693</v>
      </c>
      <c r="M205" s="18" t="s">
        <v>1598</v>
      </c>
      <c r="N205" s="18"/>
      <c r="O205" s="25" t="s">
        <v>435</v>
      </c>
      <c r="P205" s="26"/>
      <c r="Q205" s="26"/>
      <c r="R205" s="25"/>
      <c r="S205" s="74" t="s">
        <v>3516</v>
      </c>
      <c r="T205" s="21">
        <v>176.7649130969393</v>
      </c>
      <c r="U205" s="22">
        <v>3382.749755859375</v>
      </c>
      <c r="V205" s="22">
        <v>6887.9765625</v>
      </c>
      <c r="W205" s="23"/>
      <c r="X205" s="24"/>
      <c r="Y205" s="24"/>
      <c r="Z205" s="15">
        <v>205</v>
      </c>
      <c r="AA205" s="15"/>
      <c r="AB205" s="16"/>
      <c r="AC205">
        <v>379</v>
      </c>
      <c r="AD205">
        <v>535</v>
      </c>
      <c r="AE205">
        <v>5001</v>
      </c>
      <c r="AF205">
        <v>0</v>
      </c>
      <c r="AG205" t="s">
        <v>701</v>
      </c>
      <c r="AH205" t="s">
        <v>1026</v>
      </c>
      <c r="AI205">
        <v>3600</v>
      </c>
      <c r="AJ205" t="s">
        <v>1143</v>
      </c>
      <c r="AK205" t="s">
        <v>1960</v>
      </c>
      <c r="AL205" t="s">
        <v>2050</v>
      </c>
      <c r="AM205" s="3" t="str">
        <f>Vertices[[#This Row],[Vertex]]&amp;CHAR(10)&amp;Vertices[[#This Row],[Followers]]&amp;CHAR(10)&amp;Vertices[[#This Row],[Description]]&amp;CHAR(10)&amp;Vertices[[#This Row],[Tweet]]</f>
        <v>EvoMRI
535
Open science, biophysics. MRI, brain morphometry, cognitive evolution, music perception, vocal learning, fossils, cells, cryobiology, sustainable science.
Liked "getting ready for "The Future of the Web for Collaborative Science" at #www2010 #fwcs10 (program at..." http://ff.im/jq2lC</v>
      </c>
      <c r="AN205" t="s">
        <v>2488</v>
      </c>
      <c r="AO205" t="s">
        <v>2928</v>
      </c>
    </row>
    <row r="206" spans="1:41" ht="34.049999999999997" customHeight="1">
      <c r="A206" s="17" t="s">
        <v>175</v>
      </c>
      <c r="C206" s="60">
        <v>1</v>
      </c>
      <c r="D206" s="60">
        <v>4</v>
      </c>
      <c r="E206" s="61">
        <v>2.3333192294223907E-3</v>
      </c>
      <c r="F206" s="61">
        <v>2.9511002444987775</v>
      </c>
      <c r="G206" s="61">
        <v>5.0863889366476994E-3</v>
      </c>
      <c r="H206" s="61">
        <v>0.2</v>
      </c>
      <c r="I206" s="18"/>
      <c r="J206" s="18"/>
      <c r="K206" s="19">
        <v>4.795646916565901</v>
      </c>
      <c r="L206" s="20">
        <v>98.693828719550694</v>
      </c>
      <c r="M206" s="18" t="s">
        <v>1559</v>
      </c>
      <c r="N206" s="18"/>
      <c r="O206" s="25" t="s">
        <v>175</v>
      </c>
      <c r="P206" s="26"/>
      <c r="Q206" s="26"/>
      <c r="R206" s="25"/>
      <c r="S206" s="74" t="s">
        <v>3517</v>
      </c>
      <c r="T206" s="21">
        <v>385.0911900568276</v>
      </c>
      <c r="U206" s="22">
        <v>1760.6893310546875</v>
      </c>
      <c r="V206" s="22">
        <v>5275.24365234375</v>
      </c>
      <c r="W206" s="23"/>
      <c r="X206" s="24"/>
      <c r="Y206" s="24"/>
      <c r="Z206" s="15">
        <v>206</v>
      </c>
      <c r="AA206" s="15"/>
      <c r="AB206" s="16"/>
      <c r="AC206">
        <v>806</v>
      </c>
      <c r="AD206">
        <v>1162</v>
      </c>
      <c r="AE206">
        <v>13783</v>
      </c>
      <c r="AF206">
        <v>936</v>
      </c>
      <c r="AG206" t="s">
        <v>669</v>
      </c>
      <c r="AH206" t="s">
        <v>1008</v>
      </c>
      <c r="AI206">
        <v>-18000</v>
      </c>
      <c r="AJ206" t="s">
        <v>1104</v>
      </c>
      <c r="AK206" t="s">
        <v>1960</v>
      </c>
      <c r="AL206" t="s">
        <v>2011</v>
      </c>
      <c r="AM206" s="3" t="str">
        <f>Vertices[[#This Row],[Vertex]]&amp;CHAR(10)&amp;Vertices[[#This Row],[Followers]]&amp;CHAR(10)&amp;Vertices[[#This Row],[Description]]&amp;CHAR(10)&amp;Vertices[[#This Row],[Tweet]]</f>
        <v>msstewart
1162
6th Gr LA &amp; History Teacher @ 1:1 School, Local Foodie, Duke JD/MTS Grad. Tweets not meant to reflect the views of my employer
RT @HASTAC Twitter roomstreams for every conference room at #www2010 http://bit.ly/bRfE69</v>
      </c>
      <c r="AN206" t="s">
        <v>2464</v>
      </c>
      <c r="AO206" t="s">
        <v>2889</v>
      </c>
    </row>
    <row r="207" spans="1:41" ht="34.049999999999997" customHeight="1">
      <c r="A207" s="17" t="s">
        <v>294</v>
      </c>
      <c r="C207" s="60">
        <v>1</v>
      </c>
      <c r="D207" s="60">
        <v>16</v>
      </c>
      <c r="E207" s="61">
        <v>2.313322960499303E-3</v>
      </c>
      <c r="F207" s="61">
        <v>2.6234718826405867</v>
      </c>
      <c r="G207" s="61">
        <v>7.5876488314510979E-2</v>
      </c>
      <c r="H207" s="61">
        <v>0.36029411764705882</v>
      </c>
      <c r="I207" s="18"/>
      <c r="J207" s="18"/>
      <c r="K207" s="19">
        <v>2.0991535671100361</v>
      </c>
      <c r="L207" s="20">
        <v>99.953673855970223</v>
      </c>
      <c r="M207" s="18" t="s">
        <v>1744</v>
      </c>
      <c r="N207" s="18"/>
      <c r="O207" s="25" t="s">
        <v>294</v>
      </c>
      <c r="P207" s="26"/>
      <c r="Q207" s="26"/>
      <c r="R207" s="25"/>
      <c r="S207" s="74" t="s">
        <v>3518</v>
      </c>
      <c r="T207" s="21">
        <v>14.622611412050114</v>
      </c>
      <c r="U207" s="22">
        <v>7402.30859375</v>
      </c>
      <c r="V207" s="22">
        <v>5307.1455078125</v>
      </c>
      <c r="W207" s="23"/>
      <c r="X207" s="24"/>
      <c r="Y207" s="24"/>
      <c r="Z207" s="15">
        <v>207</v>
      </c>
      <c r="AA207" s="15"/>
      <c r="AB207" s="16"/>
      <c r="AC207">
        <v>65</v>
      </c>
      <c r="AD207">
        <v>47</v>
      </c>
      <c r="AE207">
        <v>764</v>
      </c>
      <c r="AF207">
        <v>0</v>
      </c>
      <c r="AG207" t="s">
        <v>832</v>
      </c>
      <c r="AH207" t="s">
        <v>1014</v>
      </c>
      <c r="AI207">
        <v>-36000</v>
      </c>
      <c r="AJ207" t="s">
        <v>1289</v>
      </c>
      <c r="AK207" t="s">
        <v>1960</v>
      </c>
      <c r="AL207" t="s">
        <v>2196</v>
      </c>
      <c r="AM207" s="3" t="str">
        <f>Vertices[[#This Row],[Vertex]]&amp;CHAR(10)&amp;Vertices[[#This Row],[Followers]]&amp;CHAR(10)&amp;Vertices[[#This Row],[Description]]&amp;CHAR(10)&amp;Vertices[[#This Row],[Tweet]]</f>
        <v>fuzzzycom
47
fuzzzycom feeds you with web science related messages only.
RT @titticimmino: RT @shashivelur: Real-time #SemanticWeb in &lt;= 140 chars: http://ow.ly/1DTIV #ldow2010 #linkeddata #twitter #www2010 /via @tommyh</v>
      </c>
      <c r="AN207" t="s">
        <v>2635</v>
      </c>
      <c r="AO207" t="s">
        <v>3074</v>
      </c>
    </row>
    <row r="208" spans="1:41" ht="34.049999999999997" customHeight="1">
      <c r="A208" s="17" t="s">
        <v>178</v>
      </c>
      <c r="C208" s="60">
        <v>0</v>
      </c>
      <c r="D208" s="60">
        <v>10</v>
      </c>
      <c r="E208" s="61">
        <v>2.1760786395676893E-3</v>
      </c>
      <c r="F208" s="61">
        <v>2.7408312958435208</v>
      </c>
      <c r="G208" s="61">
        <v>1.6590663925640761E-2</v>
      </c>
      <c r="H208" s="61">
        <v>0.16666666666666666</v>
      </c>
      <c r="I208" s="18"/>
      <c r="J208" s="18"/>
      <c r="K208" s="19">
        <v>2.094316807738815</v>
      </c>
      <c r="L208" s="20">
        <v>99.95593366787412</v>
      </c>
      <c r="M208" s="18" t="s">
        <v>1572</v>
      </c>
      <c r="N208" s="18"/>
      <c r="O208" s="25" t="s">
        <v>178</v>
      </c>
      <c r="P208" s="26"/>
      <c r="Q208" s="26"/>
      <c r="R208" s="25"/>
      <c r="S208" s="74" t="s">
        <v>3519</v>
      </c>
      <c r="T208" s="21">
        <v>13.958093782194011</v>
      </c>
      <c r="U208" s="22">
        <v>3074.31494140625</v>
      </c>
      <c r="V208" s="22">
        <v>6985.86376953125</v>
      </c>
      <c r="W208" s="23"/>
      <c r="X208" s="24"/>
      <c r="Y208" s="24"/>
      <c r="Z208" s="15">
        <v>208</v>
      </c>
      <c r="AA208" s="15"/>
      <c r="AB208" s="16"/>
      <c r="AC208">
        <v>94</v>
      </c>
      <c r="AD208">
        <v>45</v>
      </c>
      <c r="AE208">
        <v>559</v>
      </c>
      <c r="AF208">
        <v>40</v>
      </c>
      <c r="AH208" t="s">
        <v>1023</v>
      </c>
      <c r="AI208">
        <v>28800</v>
      </c>
      <c r="AJ208" t="s">
        <v>1117</v>
      </c>
      <c r="AK208" t="s">
        <v>1960</v>
      </c>
      <c r="AL208" t="s">
        <v>2024</v>
      </c>
      <c r="AM208" s="3" t="str">
        <f>Vertices[[#This Row],[Vertex]]&amp;CHAR(10)&amp;Vertices[[#This Row],[Followers]]&amp;CHAR(10)&amp;Vertices[[#This Row],[Description]]&amp;CHAR(10)&amp;Vertices[[#This Row],[Tweet]]</f>
        <v>codingai
45
RT @mstrohm: Irwin King on tag/news/user/twitter-recommender strategies  #www2010 #302C still looking for a URL to the slidedeck</v>
      </c>
      <c r="AN208" t="s">
        <v>2477</v>
      </c>
      <c r="AO208" t="s">
        <v>2902</v>
      </c>
    </row>
    <row r="209" spans="1:41" ht="34.049999999999997" customHeight="1">
      <c r="A209" s="17" t="s">
        <v>498</v>
      </c>
      <c r="C209" s="60">
        <v>13</v>
      </c>
      <c r="D209" s="60">
        <v>9</v>
      </c>
      <c r="E209" s="61">
        <v>2.1701347431235907E-3</v>
      </c>
      <c r="F209" s="61">
        <v>2.7163814180929093</v>
      </c>
      <c r="G209" s="61">
        <v>7.2272110259706479E-2</v>
      </c>
      <c r="H209" s="61">
        <v>0.32679738562091504</v>
      </c>
      <c r="I209" s="18"/>
      <c r="J209" s="18"/>
      <c r="K209" s="19">
        <v>2.6360338573155984</v>
      </c>
      <c r="L209" s="20">
        <v>99.702834734638259</v>
      </c>
      <c r="M209" s="18" t="s">
        <v>1826</v>
      </c>
      <c r="N209" s="18"/>
      <c r="O209" s="25" t="s">
        <v>498</v>
      </c>
      <c r="P209" s="26"/>
      <c r="Q209" s="26"/>
      <c r="R209" s="25"/>
      <c r="S209" s="74" t="s">
        <v>3520</v>
      </c>
      <c r="T209" s="21">
        <v>88.384068326077568</v>
      </c>
      <c r="U209" s="22">
        <v>7388.7880859375</v>
      </c>
      <c r="V209" s="22">
        <v>6124.99951171875</v>
      </c>
      <c r="W209" s="23"/>
      <c r="X209" s="24"/>
      <c r="Y209" s="24"/>
      <c r="Z209" s="15">
        <v>209</v>
      </c>
      <c r="AA209" s="15"/>
      <c r="AB209" s="16"/>
      <c r="AC209">
        <v>99</v>
      </c>
      <c r="AD209">
        <v>269</v>
      </c>
      <c r="AE209">
        <v>1199</v>
      </c>
      <c r="AF209">
        <v>8</v>
      </c>
      <c r="AG209" t="s">
        <v>897</v>
      </c>
      <c r="AH209" t="s">
        <v>1006</v>
      </c>
      <c r="AI209">
        <v>0</v>
      </c>
      <c r="AJ209" t="s">
        <v>1371</v>
      </c>
      <c r="AK209" t="s">
        <v>1960</v>
      </c>
      <c r="AL209" t="s">
        <v>2278</v>
      </c>
      <c r="AM209" s="3" t="str">
        <f>Vertices[[#This Row],[Vertex]]&amp;CHAR(10)&amp;Vertices[[#This Row],[Followers]]&amp;CHAR(10)&amp;Vertices[[#This Row],[Description]]&amp;CHAR(10)&amp;Vertices[[#This Row],[Tweet]]</f>
        <v>cgutteridge
269
Web and EPrints guy at University of Southampton
@semantictweet @davechallis you are both at #www2010</v>
      </c>
      <c r="AN209" t="s">
        <v>2709</v>
      </c>
      <c r="AO209" t="s">
        <v>3156</v>
      </c>
    </row>
    <row r="210" spans="1:41" ht="34.049999999999997" customHeight="1">
      <c r="A210" s="17" t="s">
        <v>500</v>
      </c>
      <c r="C210" s="60">
        <v>11</v>
      </c>
      <c r="D210" s="60">
        <v>11</v>
      </c>
      <c r="E210" s="61">
        <v>2.1694879939680865E-3</v>
      </c>
      <c r="F210" s="61">
        <v>2.5745721271393642</v>
      </c>
      <c r="G210" s="61">
        <v>6.8561776935832042E-2</v>
      </c>
      <c r="H210" s="61">
        <v>0.37083333333333335</v>
      </c>
      <c r="I210" s="18"/>
      <c r="J210" s="18"/>
      <c r="K210" s="19">
        <v>2.324062877871826</v>
      </c>
      <c r="L210" s="20">
        <v>99.848592602439268</v>
      </c>
      <c r="M210" s="18" t="s">
        <v>1674</v>
      </c>
      <c r="N210" s="18"/>
      <c r="O210" s="25" t="s">
        <v>500</v>
      </c>
      <c r="P210" s="26"/>
      <c r="Q210" s="26"/>
      <c r="R210" s="25"/>
      <c r="S210" s="74" t="s">
        <v>3521</v>
      </c>
      <c r="T210" s="21">
        <v>45.52268120035891</v>
      </c>
      <c r="U210" s="22">
        <v>4640.2880859375</v>
      </c>
      <c r="V210" s="22">
        <v>6823.544921875</v>
      </c>
      <c r="W210" s="23"/>
      <c r="X210" s="24"/>
      <c r="Y210" s="24"/>
      <c r="Z210" s="15">
        <v>210</v>
      </c>
      <c r="AA210" s="15"/>
      <c r="AB210" s="16"/>
      <c r="AC210">
        <v>86</v>
      </c>
      <c r="AD210">
        <v>140</v>
      </c>
      <c r="AE210">
        <v>331</v>
      </c>
      <c r="AF210">
        <v>21</v>
      </c>
      <c r="AG210" t="s">
        <v>770</v>
      </c>
      <c r="AH210" t="s">
        <v>1010</v>
      </c>
      <c r="AI210">
        <v>-10800</v>
      </c>
      <c r="AJ210" t="s">
        <v>1219</v>
      </c>
      <c r="AK210" t="s">
        <v>1960</v>
      </c>
      <c r="AL210" t="s">
        <v>2126</v>
      </c>
      <c r="AM210" s="3" t="str">
        <f>Vertices[[#This Row],[Vertex]]&amp;CHAR(10)&amp;Vertices[[#This Row],[Followers]]&amp;CHAR(10)&amp;Vertices[[#This Row],[Description]]&amp;CHAR(10)&amp;Vertices[[#This Row],[Tweet]]</f>
        <v>ereteog
140
Analyzing online social networks with semantic web frameworks. PhD student at Orange Labs and INRIA.
RT @fabien_gandon: 1,8 Million Users of Internet in 2009,  760 Million in Asia, 425 Million in Europe, 259 Million North America, VintonCerf #www2010</v>
      </c>
      <c r="AN210" t="s">
        <v>2574</v>
      </c>
      <c r="AO210" t="s">
        <v>3004</v>
      </c>
    </row>
    <row r="211" spans="1:41" ht="34.049999999999997" customHeight="1">
      <c r="A211" s="17" t="s">
        <v>504</v>
      </c>
      <c r="C211" s="60">
        <v>5</v>
      </c>
      <c r="D211" s="60">
        <v>4</v>
      </c>
      <c r="E211" s="61">
        <v>2.0856275275414502E-3</v>
      </c>
      <c r="F211" s="61">
        <v>2.9584352078239609</v>
      </c>
      <c r="G211" s="61">
        <v>1.3753955047523332E-2</v>
      </c>
      <c r="H211" s="61">
        <v>0.35</v>
      </c>
      <c r="I211" s="18"/>
      <c r="J211" s="18"/>
      <c r="K211" s="19">
        <v>6.5997581620314385</v>
      </c>
      <c r="L211" s="20">
        <v>97.85091887939916</v>
      </c>
      <c r="M211" s="18" t="s">
        <v>1690</v>
      </c>
      <c r="N211" s="18"/>
      <c r="O211" s="25" t="s">
        <v>504</v>
      </c>
      <c r="P211" s="26"/>
      <c r="Q211" s="26"/>
      <c r="R211" s="25"/>
      <c r="S211" s="74" t="s">
        <v>3522</v>
      </c>
      <c r="T211" s="21">
        <v>632.95626599315415</v>
      </c>
      <c r="U211" s="22">
        <v>5400.44482421875</v>
      </c>
      <c r="V211" s="22">
        <v>8358.576171875</v>
      </c>
      <c r="W211" s="23"/>
      <c r="X211" s="24"/>
      <c r="Y211" s="24"/>
      <c r="Z211" s="15">
        <v>211</v>
      </c>
      <c r="AA211" s="15"/>
      <c r="AB211" s="16"/>
      <c r="AC211">
        <v>1530</v>
      </c>
      <c r="AD211">
        <v>1908</v>
      </c>
      <c r="AE211">
        <v>8035</v>
      </c>
      <c r="AF211">
        <v>11</v>
      </c>
      <c r="AG211" t="s">
        <v>785</v>
      </c>
      <c r="AH211" t="s">
        <v>1024</v>
      </c>
      <c r="AI211">
        <v>3600</v>
      </c>
      <c r="AJ211" t="s">
        <v>1235</v>
      </c>
      <c r="AK211" t="s">
        <v>1960</v>
      </c>
      <c r="AL211" t="s">
        <v>2142</v>
      </c>
      <c r="AM211" s="3" t="str">
        <f>Vertices[[#This Row],[Vertex]]&amp;CHAR(10)&amp;Vertices[[#This Row],[Followers]]&amp;CHAR(10)&amp;Vertices[[#This Row],[Description]]&amp;CHAR(10)&amp;Vertices[[#This Row],[Tweet]]</f>
        <v>mebner
1908
Researcher (e-Learning, m-Learning and technology enhanced learning), father, techgeek and i am a mac-user ;-)
feeling honored to be cited in ""Understanding how Twitter is used to widely spread Scientific Messages" http://bit.ly/bmYOZa #www2010</v>
      </c>
      <c r="AN211" t="s">
        <v>2590</v>
      </c>
      <c r="AO211" t="s">
        <v>3020</v>
      </c>
    </row>
    <row r="212" spans="1:41" ht="34.049999999999997" customHeight="1">
      <c r="A212" s="17" t="s">
        <v>489</v>
      </c>
      <c r="C212" s="60">
        <v>4</v>
      </c>
      <c r="D212" s="60">
        <v>2</v>
      </c>
      <c r="E212" s="61">
        <v>2.077784047501606E-3</v>
      </c>
      <c r="F212" s="61">
        <v>3.2322738386308068</v>
      </c>
      <c r="G212" s="61">
        <v>1.4671365828265504E-3</v>
      </c>
      <c r="H212" s="61">
        <v>0.25</v>
      </c>
      <c r="I212" s="18"/>
      <c r="J212" s="18"/>
      <c r="K212" s="19">
        <v>2.6239419588875452</v>
      </c>
      <c r="L212" s="20">
        <v>99.708484264397995</v>
      </c>
      <c r="M212" s="18" t="s">
        <v>1898</v>
      </c>
      <c r="N212" s="18"/>
      <c r="O212" s="25" t="s">
        <v>489</v>
      </c>
      <c r="P212" s="26"/>
      <c r="Q212" s="26"/>
      <c r="R212" s="25"/>
      <c r="S212" s="74" t="s">
        <v>3523</v>
      </c>
      <c r="T212" s="21">
        <v>86.722774251437301</v>
      </c>
      <c r="U212" s="22">
        <v>2457.009521484375</v>
      </c>
      <c r="V212" s="22">
        <v>2033.7021484375</v>
      </c>
      <c r="W212" s="23"/>
      <c r="X212" s="24"/>
      <c r="Y212" s="24"/>
      <c r="Z212" s="15">
        <v>212</v>
      </c>
      <c r="AA212" s="15"/>
      <c r="AB212" s="16"/>
      <c r="AC212">
        <v>90</v>
      </c>
      <c r="AD212">
        <v>264</v>
      </c>
      <c r="AE212">
        <v>4123</v>
      </c>
      <c r="AF212">
        <v>3</v>
      </c>
      <c r="AH212" t="s">
        <v>1008</v>
      </c>
      <c r="AI212">
        <v>-18000</v>
      </c>
      <c r="AJ212" t="s">
        <v>1444</v>
      </c>
      <c r="AK212" t="s">
        <v>1960</v>
      </c>
      <c r="AL212" t="s">
        <v>2351</v>
      </c>
      <c r="AM212" s="3" t="str">
        <f>Vertices[[#This Row],[Vertex]]&amp;CHAR(10)&amp;Vertices[[#This Row],[Followers]]&amp;CHAR(10)&amp;Vertices[[#This Row],[Description]]&amp;CHAR(10)&amp;Vertices[[#This Row],[Tweet]]</f>
        <v>usaussie
264
RT @gplocke: Listening to Vint Cerf, the chief Internet evangelist at Google, give his keynote at #www2010 (me too!)</v>
      </c>
      <c r="AN212" t="s">
        <v>2778</v>
      </c>
      <c r="AO212" t="s">
        <v>3227</v>
      </c>
    </row>
    <row r="213" spans="1:41" ht="34.049999999999997" customHeight="1">
      <c r="A213" s="17" t="s">
        <v>447</v>
      </c>
      <c r="C213" s="60">
        <v>8</v>
      </c>
      <c r="D213" s="60">
        <v>5</v>
      </c>
      <c r="E213" s="61">
        <v>2.0507406180618167E-3</v>
      </c>
      <c r="F213" s="61">
        <v>2.8875305623471883</v>
      </c>
      <c r="G213" s="61">
        <v>1.3188918743195466E-2</v>
      </c>
      <c r="H213" s="61">
        <v>0.2818181818181818</v>
      </c>
      <c r="I213" s="18"/>
      <c r="J213" s="18"/>
      <c r="K213" s="19">
        <v>2.1862152357920195</v>
      </c>
      <c r="L213" s="20">
        <v>99.912997241700182</v>
      </c>
      <c r="M213" s="18" t="s">
        <v>1577</v>
      </c>
      <c r="N213" s="18"/>
      <c r="O213" s="25" t="s">
        <v>447</v>
      </c>
      <c r="P213" s="26"/>
      <c r="Q213" s="26"/>
      <c r="R213" s="25"/>
      <c r="S213" s="74" t="s">
        <v>3524</v>
      </c>
      <c r="T213" s="21">
        <v>26.583928749459972</v>
      </c>
      <c r="U213" s="22">
        <v>3484.87548828125</v>
      </c>
      <c r="V213" s="22">
        <v>8221.3125</v>
      </c>
      <c r="W213" s="23"/>
      <c r="X213" s="24"/>
      <c r="Y213" s="24"/>
      <c r="Z213" s="15">
        <v>213</v>
      </c>
      <c r="AA213" s="15"/>
      <c r="AB213" s="16"/>
      <c r="AC213">
        <v>76</v>
      </c>
      <c r="AD213">
        <v>83</v>
      </c>
      <c r="AE213">
        <v>285</v>
      </c>
      <c r="AF213">
        <v>0</v>
      </c>
      <c r="AG213" t="s">
        <v>685</v>
      </c>
      <c r="AH213" t="s">
        <v>1008</v>
      </c>
      <c r="AI213">
        <v>-18000</v>
      </c>
      <c r="AJ213" t="s">
        <v>1122</v>
      </c>
      <c r="AK213" t="s">
        <v>1960</v>
      </c>
      <c r="AL213" t="s">
        <v>2029</v>
      </c>
      <c r="AM213" s="3" t="str">
        <f>Vertices[[#This Row],[Vertex]]&amp;CHAR(10)&amp;Vertices[[#This Row],[Followers]]&amp;CHAR(10)&amp;Vertices[[#This Row],[Description]]&amp;CHAR(10)&amp;Vertices[[#This Row],[Tweet]]</f>
        <v>jelsas
83
CS PhD student @ CMU.  Information retrieval, machine learning, ukulele, info vis, mathematics, food.
RT @krisztianbalog: Memento talk: We have a web without a time dimension #ldow2010 #www2010</v>
      </c>
      <c r="AN213" t="s">
        <v>2482</v>
      </c>
      <c r="AO213" t="s">
        <v>2907</v>
      </c>
    </row>
    <row r="214" spans="1:41" ht="34.049999999999997" customHeight="1">
      <c r="A214" s="17" t="s">
        <v>236</v>
      </c>
      <c r="C214" s="60">
        <v>0</v>
      </c>
      <c r="D214" s="60">
        <v>9</v>
      </c>
      <c r="E214" s="61">
        <v>1.9188763452713756E-3</v>
      </c>
      <c r="F214" s="61">
        <v>2.6919315403422983</v>
      </c>
      <c r="G214" s="61">
        <v>3.1013551301416389E-2</v>
      </c>
      <c r="H214" s="61">
        <v>0.2361111111111111</v>
      </c>
      <c r="I214" s="18"/>
      <c r="J214" s="18"/>
      <c r="K214" s="19">
        <v>2.2249093107617894</v>
      </c>
      <c r="L214" s="20">
        <v>99.894918746469045</v>
      </c>
      <c r="M214" s="18" t="s">
        <v>1680</v>
      </c>
      <c r="N214" s="18"/>
      <c r="O214" s="25" t="s">
        <v>236</v>
      </c>
      <c r="P214" s="26"/>
      <c r="Q214" s="26"/>
      <c r="R214" s="25"/>
      <c r="S214" s="74" t="s">
        <v>3525</v>
      </c>
      <c r="T214" s="21">
        <v>31.900069788308798</v>
      </c>
      <c r="U214" s="22">
        <v>6578.0302734375</v>
      </c>
      <c r="V214" s="22">
        <v>7042.8984375</v>
      </c>
      <c r="W214" s="23"/>
      <c r="X214" s="24"/>
      <c r="Y214" s="24"/>
      <c r="Z214" s="15">
        <v>214</v>
      </c>
      <c r="AA214" s="15"/>
      <c r="AB214" s="16"/>
      <c r="AC214">
        <v>153</v>
      </c>
      <c r="AD214">
        <v>99</v>
      </c>
      <c r="AE214">
        <v>290</v>
      </c>
      <c r="AF214">
        <v>121</v>
      </c>
      <c r="AG214" t="s">
        <v>776</v>
      </c>
      <c r="AH214" t="s">
        <v>1008</v>
      </c>
      <c r="AI214">
        <v>-18000</v>
      </c>
      <c r="AJ214" t="s">
        <v>1225</v>
      </c>
      <c r="AK214" t="s">
        <v>1960</v>
      </c>
      <c r="AL214" t="s">
        <v>2132</v>
      </c>
      <c r="AM214" s="3" t="str">
        <f>Vertices[[#This Row],[Vertex]]&amp;CHAR(10)&amp;Vertices[[#This Row],[Followers]]&amp;CHAR(10)&amp;Vertices[[#This Row],[Description]]&amp;CHAR(10)&amp;Vertices[[#This Row],[Tweet]]</f>
        <v>sofianehocine
99
Competitive Intelligence Analyst interested in Semantic Web, BI, Data Visualization, and IT-related Innovation
Linked Data Applications http://ow.ly/1DP6J #LinkedData #SemWeb #www2010 (via @juansequeda)</v>
      </c>
      <c r="AN214" t="s">
        <v>2580</v>
      </c>
      <c r="AO214" t="s">
        <v>3010</v>
      </c>
    </row>
    <row r="215" spans="1:41" ht="34.049999999999997" customHeight="1">
      <c r="A215" s="17" t="s">
        <v>416</v>
      </c>
      <c r="C215" s="60">
        <v>6</v>
      </c>
      <c r="D215" s="60">
        <v>5</v>
      </c>
      <c r="E215" s="61">
        <v>1.9088056689208542E-3</v>
      </c>
      <c r="F215" s="61">
        <v>3.4058679706601467</v>
      </c>
      <c r="G215" s="61">
        <v>1.4375586043056002E-3</v>
      </c>
      <c r="H215" s="61">
        <v>0.3</v>
      </c>
      <c r="I215" s="18"/>
      <c r="J215" s="18"/>
      <c r="K215" s="19">
        <v>5.1680773881499391</v>
      </c>
      <c r="L215" s="20">
        <v>98.519823202951045</v>
      </c>
      <c r="M215" s="18" t="s">
        <v>1665</v>
      </c>
      <c r="N215" s="18"/>
      <c r="O215" s="25" t="s">
        <v>416</v>
      </c>
      <c r="P215" s="26"/>
      <c r="Q215" s="26"/>
      <c r="R215" s="25"/>
      <c r="S215" s="74" t="s">
        <v>3526</v>
      </c>
      <c r="T215" s="21">
        <v>436.25904755574754</v>
      </c>
      <c r="U215" s="22">
        <v>9095.4072265625</v>
      </c>
      <c r="V215" s="22">
        <v>5972.0244140625</v>
      </c>
      <c r="W215" s="23"/>
      <c r="X215" s="24"/>
      <c r="Y215" s="24"/>
      <c r="Z215" s="15">
        <v>215</v>
      </c>
      <c r="AA215" s="15"/>
      <c r="AB215" s="16"/>
      <c r="AC215">
        <v>560</v>
      </c>
      <c r="AD215">
        <v>1316</v>
      </c>
      <c r="AE215">
        <v>2519</v>
      </c>
      <c r="AF215">
        <v>34</v>
      </c>
      <c r="AG215" t="s">
        <v>762</v>
      </c>
      <c r="AH215" t="s">
        <v>1021</v>
      </c>
      <c r="AI215">
        <v>32400</v>
      </c>
      <c r="AJ215" t="s">
        <v>1210</v>
      </c>
      <c r="AK215" t="s">
        <v>1960</v>
      </c>
      <c r="AL215" t="s">
        <v>2117</v>
      </c>
      <c r="AM215" s="3" t="str">
        <f>Vertices[[#This Row],[Vertex]]&amp;CHAR(10)&amp;Vertices[[#This Row],[Followers]]&amp;CHAR(10)&amp;Vertices[[#This Row],[Description]]&amp;CHAR(10)&amp;Vertices[[#This Row],[Tweet]]</f>
        <v>i2k
1316
National Institute of Informatics (NII) / glucose inc.
RT @toyodam: Vint Cerf がURIの不安定さ、セキュリティ、プライバシーなどについて話しているようだ #www2010</v>
      </c>
      <c r="AN215" t="s">
        <v>2566</v>
      </c>
      <c r="AO215" t="s">
        <v>2995</v>
      </c>
    </row>
    <row r="216" spans="1:41" ht="34.049999999999997" customHeight="1">
      <c r="A216" s="17" t="s">
        <v>522</v>
      </c>
      <c r="C216" s="60">
        <v>3</v>
      </c>
      <c r="D216" s="60">
        <v>2</v>
      </c>
      <c r="E216" s="61">
        <v>1.8745808625328841E-3</v>
      </c>
      <c r="F216" s="61">
        <v>2.9486552567237165</v>
      </c>
      <c r="G216" s="61">
        <v>1.1800975344361196E-2</v>
      </c>
      <c r="H216" s="61">
        <v>0.25</v>
      </c>
      <c r="I216" s="18"/>
      <c r="J216" s="18"/>
      <c r="K216" s="19">
        <v>2.8996372430471582</v>
      </c>
      <c r="L216" s="20">
        <v>99.579674985876181</v>
      </c>
      <c r="M216" s="18" t="s">
        <v>1910</v>
      </c>
      <c r="N216" s="18"/>
      <c r="O216" s="25" t="s">
        <v>522</v>
      </c>
      <c r="P216" s="26"/>
      <c r="Q216" s="26"/>
      <c r="R216" s="25"/>
      <c r="S216" s="74" t="s">
        <v>3527</v>
      </c>
      <c r="T216" s="21">
        <v>124.60027915323519</v>
      </c>
      <c r="U216" s="22">
        <v>6117.43798828125</v>
      </c>
      <c r="V216" s="22">
        <v>2781.890625</v>
      </c>
      <c r="W216" s="23"/>
      <c r="X216" s="24"/>
      <c r="Y216" s="24"/>
      <c r="Z216" s="15">
        <v>216</v>
      </c>
      <c r="AA216" s="15"/>
      <c r="AB216" s="16"/>
      <c r="AC216">
        <v>104</v>
      </c>
      <c r="AD216">
        <v>378</v>
      </c>
      <c r="AE216">
        <v>4581</v>
      </c>
      <c r="AF216">
        <v>100</v>
      </c>
      <c r="AG216" t="s">
        <v>960</v>
      </c>
      <c r="AH216" t="s">
        <v>1008</v>
      </c>
      <c r="AI216">
        <v>-18000</v>
      </c>
      <c r="AJ216" t="s">
        <v>1456</v>
      </c>
      <c r="AK216" t="s">
        <v>1960</v>
      </c>
      <c r="AL216" t="s">
        <v>2363</v>
      </c>
      <c r="AM216" s="3" t="str">
        <f>Vertices[[#This Row],[Vertex]]&amp;CHAR(10)&amp;Vertices[[#This Row],[Followers]]&amp;CHAR(10)&amp;Vertices[[#This Row],[Description]]&amp;CHAR(10)&amp;Vertices[[#This Row],[Tweet]]</f>
        <v>christateston
378
assistant professor, writing arts :: phd, rhetoric + composition
RT @fabien_gandon: "repeat to create a continous homogenous message pool, retweet to amplify" Takis Metaxas http://tinyurl.com/2a66vtc #websci10 #www2010</v>
      </c>
      <c r="AN216" t="s">
        <v>2789</v>
      </c>
      <c r="AO216" t="s">
        <v>3239</v>
      </c>
    </row>
    <row r="217" spans="1:41" ht="34.049999999999997" customHeight="1">
      <c r="A217" s="17" t="s">
        <v>425</v>
      </c>
      <c r="C217" s="60">
        <v>8</v>
      </c>
      <c r="D217" s="60">
        <v>14</v>
      </c>
      <c r="E217" s="61">
        <v>1.8706329923722535E-3</v>
      </c>
      <c r="F217" s="61">
        <v>2.5647921760391199</v>
      </c>
      <c r="G217" s="61">
        <v>4.5371658600274235E-2</v>
      </c>
      <c r="H217" s="61">
        <v>0.4238095238095238</v>
      </c>
      <c r="I217" s="18"/>
      <c r="J217" s="18"/>
      <c r="K217" s="19">
        <v>2.045949214026602</v>
      </c>
      <c r="L217" s="20">
        <v>99.978531786913024</v>
      </c>
      <c r="M217" s="18" t="s">
        <v>1789</v>
      </c>
      <c r="N217" s="18"/>
      <c r="O217" s="25" t="s">
        <v>425</v>
      </c>
      <c r="P217" s="26"/>
      <c r="Q217" s="26"/>
      <c r="R217" s="25"/>
      <c r="S217" s="74" t="s">
        <v>3528</v>
      </c>
      <c r="T217" s="21">
        <v>7.3129174836329796</v>
      </c>
      <c r="U217" s="22">
        <v>6969.0693359375</v>
      </c>
      <c r="V217" s="22">
        <v>4410.08642578125</v>
      </c>
      <c r="W217" s="23"/>
      <c r="X217" s="24"/>
      <c r="Y217" s="24"/>
      <c r="Z217" s="15">
        <v>217</v>
      </c>
      <c r="AA217" s="15"/>
      <c r="AB217" s="16"/>
      <c r="AC217">
        <v>133</v>
      </c>
      <c r="AD217">
        <v>25</v>
      </c>
      <c r="AE217">
        <v>63</v>
      </c>
      <c r="AF217">
        <v>0</v>
      </c>
      <c r="AH217" t="s">
        <v>1008</v>
      </c>
      <c r="AI217">
        <v>-18000</v>
      </c>
      <c r="AJ217" t="s">
        <v>1334</v>
      </c>
      <c r="AK217" t="s">
        <v>1960</v>
      </c>
      <c r="AL217" t="s">
        <v>2241</v>
      </c>
      <c r="AM217" s="3" t="str">
        <f>Vertices[[#This Row],[Vertex]]&amp;CHAR(10)&amp;Vertices[[#This Row],[Followers]]&amp;CHAR(10)&amp;Vertices[[#This Row],[Description]]&amp;CHAR(10)&amp;Vertices[[#This Row],[Tweet]]</f>
        <v>jeffrey_thomas
25
2 day pass for #www2010 = $695; conversations with @mamund &amp; @darrelmiller about the future and intricacies of REST = priceless!</v>
      </c>
      <c r="AN217" t="s">
        <v>2674</v>
      </c>
      <c r="AO217" t="s">
        <v>3119</v>
      </c>
    </row>
    <row r="218" spans="1:41" ht="34.049999999999997" customHeight="1">
      <c r="A218" s="17" t="s">
        <v>465</v>
      </c>
      <c r="C218" s="60">
        <v>2</v>
      </c>
      <c r="D218" s="60">
        <v>5</v>
      </c>
      <c r="E218" s="61">
        <v>1.8677950125226188E-3</v>
      </c>
      <c r="F218" s="61">
        <v>2.5745721271393642</v>
      </c>
      <c r="G218" s="61">
        <v>1.1422306892763507E-2</v>
      </c>
      <c r="H218" s="61">
        <v>0.3</v>
      </c>
      <c r="I218" s="18"/>
      <c r="J218" s="18"/>
      <c r="K218" s="19">
        <v>2.3313180169286576</v>
      </c>
      <c r="L218" s="20">
        <v>99.845202884583429</v>
      </c>
      <c r="M218" s="18" t="s">
        <v>1787</v>
      </c>
      <c r="N218" s="18"/>
      <c r="O218" s="25" t="s">
        <v>465</v>
      </c>
      <c r="P218" s="26"/>
      <c r="Q218" s="26"/>
      <c r="R218" s="25"/>
      <c r="S218" s="74" t="s">
        <v>3529</v>
      </c>
      <c r="T218" s="21">
        <v>46.519457645143063</v>
      </c>
      <c r="U218" s="22">
        <v>3456.7744140625</v>
      </c>
      <c r="V218" s="22">
        <v>3618.902099609375</v>
      </c>
      <c r="W218" s="23"/>
      <c r="X218" s="24"/>
      <c r="Y218" s="24"/>
      <c r="Z218" s="15">
        <v>218</v>
      </c>
      <c r="AA218" s="15"/>
      <c r="AB218" s="16"/>
      <c r="AC218">
        <v>75</v>
      </c>
      <c r="AD218">
        <v>143</v>
      </c>
      <c r="AE218">
        <v>737</v>
      </c>
      <c r="AF218">
        <v>2</v>
      </c>
      <c r="AH218" t="s">
        <v>1032</v>
      </c>
      <c r="AI218">
        <v>-14400</v>
      </c>
      <c r="AJ218" t="s">
        <v>1332</v>
      </c>
      <c r="AK218" t="s">
        <v>1960</v>
      </c>
      <c r="AL218" t="s">
        <v>2239</v>
      </c>
      <c r="AM218" s="3" t="str">
        <f>Vertices[[#This Row],[Vertex]]&amp;CHAR(10)&amp;Vertices[[#This Row],[Followers]]&amp;CHAR(10)&amp;Vertices[[#This Row],[Description]]&amp;CHAR(10)&amp;Vertices[[#This Row],[Tweet]]</f>
        <v>kimazoid
143
RT @waynesutton: FYI follow the hashtags #fw2010  #www2010 and @BoraZ who is live tweeting the event.</v>
      </c>
      <c r="AN218" t="s">
        <v>2672</v>
      </c>
      <c r="AO218" t="s">
        <v>3117</v>
      </c>
    </row>
    <row r="219" spans="1:41" ht="34.049999999999997" customHeight="1">
      <c r="A219" s="17" t="s">
        <v>377</v>
      </c>
      <c r="C219" s="60">
        <v>1</v>
      </c>
      <c r="D219" s="60">
        <v>1</v>
      </c>
      <c r="E219" s="61">
        <v>1.8125563816652956E-3</v>
      </c>
      <c r="F219" s="61">
        <v>2.7286063569682151</v>
      </c>
      <c r="G219" s="61">
        <v>7.0379692981595117E-3</v>
      </c>
      <c r="H219" s="61">
        <v>0</v>
      </c>
      <c r="I219" s="18"/>
      <c r="J219" s="18"/>
      <c r="K219" s="19">
        <v>2.229746070133011</v>
      </c>
      <c r="L219" s="20">
        <v>99.892658934565148</v>
      </c>
      <c r="M219" s="18" t="s">
        <v>1804</v>
      </c>
      <c r="N219" s="18"/>
      <c r="O219" s="25" t="s">
        <v>377</v>
      </c>
      <c r="P219" s="26"/>
      <c r="Q219" s="26"/>
      <c r="R219" s="25"/>
      <c r="S219" s="74" t="s">
        <v>3530</v>
      </c>
      <c r="T219" s="21">
        <v>32.564587418164898</v>
      </c>
      <c r="U219" s="22">
        <v>4488.763671875</v>
      </c>
      <c r="V219" s="22">
        <v>2503.599853515625</v>
      </c>
      <c r="W219" s="23"/>
      <c r="X219" s="24"/>
      <c r="Y219" s="24"/>
      <c r="Z219" s="15">
        <v>219</v>
      </c>
      <c r="AA219" s="15"/>
      <c r="AB219" s="16"/>
      <c r="AC219">
        <v>244</v>
      </c>
      <c r="AD219">
        <v>101</v>
      </c>
      <c r="AE219">
        <v>913</v>
      </c>
      <c r="AF219">
        <v>1</v>
      </c>
      <c r="AH219" t="s">
        <v>1009</v>
      </c>
      <c r="AI219">
        <v>-21600</v>
      </c>
      <c r="AJ219" t="s">
        <v>1349</v>
      </c>
      <c r="AK219" t="s">
        <v>1960</v>
      </c>
      <c r="AL219" t="s">
        <v>2256</v>
      </c>
      <c r="AM219" s="3" t="str">
        <f>Vertices[[#This Row],[Vertex]]&amp;CHAR(10)&amp;Vertices[[#This Row],[Followers]]&amp;CHAR(10)&amp;Vertices[[#This Row],[Description]]&amp;CHAR(10)&amp;Vertices[[#This Row],[Tweet]]</f>
        <v>andreagrr
101
Vint Cerf... Google vice president at #WWW2010  http://twitpic.com/1j3l03</v>
      </c>
      <c r="AN219" t="s">
        <v>2688</v>
      </c>
      <c r="AO219" t="s">
        <v>3134</v>
      </c>
    </row>
    <row r="220" spans="1:41" ht="34.049999999999997" customHeight="1">
      <c r="A220" s="17" t="s">
        <v>478</v>
      </c>
      <c r="C220" s="60">
        <v>3</v>
      </c>
      <c r="D220" s="60">
        <v>4</v>
      </c>
      <c r="E220" s="61">
        <v>1.7646261064568319E-3</v>
      </c>
      <c r="F220" s="61">
        <v>3.0342298288508558</v>
      </c>
      <c r="G220" s="61">
        <v>9.8268944407263244E-3</v>
      </c>
      <c r="H220" s="61">
        <v>0</v>
      </c>
      <c r="I220" s="18"/>
      <c r="J220" s="18"/>
      <c r="K220" s="19">
        <v>2.2152357920193468</v>
      </c>
      <c r="L220" s="20">
        <v>99.899438370276826</v>
      </c>
      <c r="M220" s="18" t="s">
        <v>1894</v>
      </c>
      <c r="N220" s="18"/>
      <c r="O220" s="25" t="s">
        <v>478</v>
      </c>
      <c r="P220" s="26"/>
      <c r="Q220" s="26"/>
      <c r="R220" s="25"/>
      <c r="S220" s="74" t="s">
        <v>3531</v>
      </c>
      <c r="T220" s="21">
        <v>30.571034528596591</v>
      </c>
      <c r="U220" s="22">
        <v>6808.60791015625</v>
      </c>
      <c r="V220" s="22">
        <v>8327.7060546875</v>
      </c>
      <c r="W220" s="23"/>
      <c r="X220" s="24"/>
      <c r="Y220" s="24"/>
      <c r="Z220" s="15">
        <v>220</v>
      </c>
      <c r="AA220" s="15"/>
      <c r="AB220" s="16"/>
      <c r="AC220">
        <v>158</v>
      </c>
      <c r="AD220">
        <v>95</v>
      </c>
      <c r="AE220">
        <v>366</v>
      </c>
      <c r="AF220">
        <v>5</v>
      </c>
      <c r="AG220" t="s">
        <v>949</v>
      </c>
      <c r="AH220" t="s">
        <v>1013</v>
      </c>
      <c r="AI220">
        <v>-25200</v>
      </c>
      <c r="AJ220" t="s">
        <v>1440</v>
      </c>
      <c r="AK220" t="s">
        <v>1960</v>
      </c>
      <c r="AL220" t="s">
        <v>2347</v>
      </c>
      <c r="AM220" s="3" t="str">
        <f>Vertices[[#This Row],[Vertex]]&amp;CHAR(10)&amp;Vertices[[#This Row],[Followers]]&amp;CHAR(10)&amp;Vertices[[#This Row],[Description]]&amp;CHAR(10)&amp;Vertices[[#This Row],[Tweet]]</f>
        <v>danielgillval
95
Excited for the completely unpredictable.
Oh. Man. Twitter annotations? Open tables? Yql?  My first day at #www2010 was a huge success! So much to think about!</v>
      </c>
      <c r="AN220" t="s">
        <v>2774</v>
      </c>
      <c r="AO220" t="s">
        <v>3223</v>
      </c>
    </row>
    <row r="221" spans="1:41" ht="34.049999999999997" customHeight="1">
      <c r="A221" s="17" t="s">
        <v>492</v>
      </c>
      <c r="C221" s="60">
        <v>6</v>
      </c>
      <c r="D221" s="60">
        <v>5</v>
      </c>
      <c r="E221" s="61">
        <v>1.7164990735024591E-3</v>
      </c>
      <c r="F221" s="61">
        <v>2.6625916870415649</v>
      </c>
      <c r="G221" s="61">
        <v>1.5569766417325083E-2</v>
      </c>
      <c r="H221" s="61">
        <v>0.32142857142857145</v>
      </c>
      <c r="I221" s="18"/>
      <c r="J221" s="18"/>
      <c r="K221" s="19">
        <v>2.0532043530834341</v>
      </c>
      <c r="L221" s="20">
        <v>99.975142069057199</v>
      </c>
      <c r="M221" s="18" t="s">
        <v>1788</v>
      </c>
      <c r="N221" s="18"/>
      <c r="O221" s="25" t="s">
        <v>492</v>
      </c>
      <c r="P221" s="26"/>
      <c r="Q221" s="26"/>
      <c r="R221" s="25"/>
      <c r="S221" s="74" t="s">
        <v>3532</v>
      </c>
      <c r="T221" s="21">
        <v>8.3096939284171345</v>
      </c>
      <c r="U221" s="22">
        <v>4042.57470703125</v>
      </c>
      <c r="V221" s="22">
        <v>4522.10595703125</v>
      </c>
      <c r="W221" s="23"/>
      <c r="X221" s="24"/>
      <c r="Y221" s="24"/>
      <c r="Z221" s="15">
        <v>221</v>
      </c>
      <c r="AA221" s="15"/>
      <c r="AB221" s="16"/>
      <c r="AC221">
        <v>23</v>
      </c>
      <c r="AD221">
        <v>28</v>
      </c>
      <c r="AE221">
        <v>17</v>
      </c>
      <c r="AF221">
        <v>0</v>
      </c>
      <c r="AJ221" t="s">
        <v>1333</v>
      </c>
      <c r="AK221" t="s">
        <v>1960</v>
      </c>
      <c r="AL221" t="s">
        <v>2240</v>
      </c>
      <c r="AM221" s="3" t="str">
        <f>Vertices[[#This Row],[Vertex]]&amp;CHAR(10)&amp;Vertices[[#This Row],[Followers]]&amp;CHAR(10)&amp;Vertices[[#This Row],[Description]]&amp;CHAR(10)&amp;Vertices[[#This Row],[Tweet]]</f>
        <v>serdyukovp
28
"Enterprise and Desktop search" tutorial has just started! Pavel Dmitriev explaining differences between Web and Enterprise search #www2010</v>
      </c>
      <c r="AN221" t="s">
        <v>2673</v>
      </c>
      <c r="AO221" t="s">
        <v>3118</v>
      </c>
    </row>
    <row r="222" spans="1:41" ht="34.049999999999997" customHeight="1">
      <c r="A222" s="17" t="s">
        <v>203</v>
      </c>
      <c r="C222" s="60">
        <v>2</v>
      </c>
      <c r="D222" s="60">
        <v>12</v>
      </c>
      <c r="E222" s="61">
        <v>1.7007342155319666E-3</v>
      </c>
      <c r="F222" s="61">
        <v>2.7310513447432765</v>
      </c>
      <c r="G222" s="61">
        <v>5.9761226380205999E-2</v>
      </c>
      <c r="H222" s="61">
        <v>0.4358974358974359</v>
      </c>
      <c r="I222" s="18"/>
      <c r="J222" s="18"/>
      <c r="K222" s="19">
        <v>3.165659008464329</v>
      </c>
      <c r="L222" s="20">
        <v>99.455385331162148</v>
      </c>
      <c r="M222" s="18" t="s">
        <v>1621</v>
      </c>
      <c r="N222" s="18"/>
      <c r="O222" s="25" t="s">
        <v>203</v>
      </c>
      <c r="P222" s="26"/>
      <c r="Q222" s="26"/>
      <c r="R222" s="25"/>
      <c r="S222" s="74" t="s">
        <v>3533</v>
      </c>
      <c r="T222" s="21">
        <v>161.14874879532087</v>
      </c>
      <c r="U222" s="22">
        <v>7538.4267578125</v>
      </c>
      <c r="V222" s="22">
        <v>5906.22705078125</v>
      </c>
      <c r="W222" s="23"/>
      <c r="X222" s="24"/>
      <c r="Y222" s="24"/>
      <c r="Z222" s="15">
        <v>222</v>
      </c>
      <c r="AA222" s="15"/>
      <c r="AB222" s="16"/>
      <c r="AC222">
        <v>688</v>
      </c>
      <c r="AD222">
        <v>488</v>
      </c>
      <c r="AE222">
        <v>1119</v>
      </c>
      <c r="AF222">
        <v>146</v>
      </c>
      <c r="AG222" t="s">
        <v>723</v>
      </c>
      <c r="AH222" t="s">
        <v>1013</v>
      </c>
      <c r="AI222">
        <v>-25200</v>
      </c>
      <c r="AJ222" t="s">
        <v>1166</v>
      </c>
      <c r="AK222" t="s">
        <v>1960</v>
      </c>
      <c r="AL222" t="s">
        <v>2073</v>
      </c>
      <c r="AM222" s="3" t="str">
        <f>Vertices[[#This Row],[Vertex]]&amp;CHAR(10)&amp;Vertices[[#This Row],[Followers]]&amp;CHAR(10)&amp;Vertices[[#This Row],[Description]]&amp;CHAR(10)&amp;Vertices[[#This Row],[Tweet]]</f>
        <v>rene_kapusta
488
nomadic IT system architect &amp; information designer. semantic web developer. {offline} socialmediasomething. freelance journalist. couchsurfer. human resource.
RT @neumarcx: #ldow2010 Tim Berners-Lee: "Tell your friends about linked data and join a Semantic Web meetup" #www2010 :-)</v>
      </c>
      <c r="AN222" t="s">
        <v>2523</v>
      </c>
      <c r="AO222" t="s">
        <v>2951</v>
      </c>
    </row>
    <row r="223" spans="1:41" ht="34.049999999999997" customHeight="1">
      <c r="A223" s="17" t="s">
        <v>470</v>
      </c>
      <c r="C223" s="60">
        <v>3</v>
      </c>
      <c r="D223" s="60">
        <v>8</v>
      </c>
      <c r="E223" s="61">
        <v>1.6329965104502368E-3</v>
      </c>
      <c r="F223" s="61">
        <v>2.9266503667481665</v>
      </c>
      <c r="G223" s="61">
        <v>5.9553315768542019E-3</v>
      </c>
      <c r="H223" s="61">
        <v>0.26785714285714285</v>
      </c>
      <c r="I223" s="18"/>
      <c r="J223" s="18"/>
      <c r="K223" s="19">
        <v>2.5489721886336154</v>
      </c>
      <c r="L223" s="20">
        <v>99.743511348908314</v>
      </c>
      <c r="M223" s="18" t="s">
        <v>1889</v>
      </c>
      <c r="N223" s="18"/>
      <c r="O223" s="25" t="s">
        <v>470</v>
      </c>
      <c r="P223" s="26"/>
      <c r="Q223" s="26"/>
      <c r="R223" s="25"/>
      <c r="S223" s="74" t="s">
        <v>3534</v>
      </c>
      <c r="T223" s="21">
        <v>76.422750988667701</v>
      </c>
      <c r="U223" s="22">
        <v>2363.857177734375</v>
      </c>
      <c r="V223" s="22">
        <v>3212.80517578125</v>
      </c>
      <c r="W223" s="23"/>
      <c r="X223" s="24"/>
      <c r="Y223" s="24"/>
      <c r="Z223" s="15">
        <v>223</v>
      </c>
      <c r="AA223" s="15"/>
      <c r="AB223" s="16"/>
      <c r="AC223">
        <v>324</v>
      </c>
      <c r="AD223">
        <v>233</v>
      </c>
      <c r="AE223">
        <v>890</v>
      </c>
      <c r="AF223">
        <v>0</v>
      </c>
      <c r="AG223" t="s">
        <v>944</v>
      </c>
      <c r="AH223" t="s">
        <v>1008</v>
      </c>
      <c r="AI223">
        <v>-18000</v>
      </c>
      <c r="AJ223" t="s">
        <v>1435</v>
      </c>
      <c r="AK223" t="s">
        <v>1960</v>
      </c>
      <c r="AL223" t="s">
        <v>2342</v>
      </c>
      <c r="AM223" s="3" t="str">
        <f>Vertices[[#This Row],[Vertex]]&amp;CHAR(10)&amp;Vertices[[#This Row],[Followers]]&amp;CHAR(10)&amp;Vertices[[#This Row],[Description]]&amp;CHAR(10)&amp;Vertices[[#This Row],[Tweet]]</f>
        <v>ryantsweeney
233
Strategic Com major @ Elon interested in a media/tech research, DJ on WSOE, music is my religion, I love to cook and I'm always searching for the next big thing
Glad Raleigh is hosting #www2010 #fw2010 with Vint Cerf &amp; Tim Berners-Lee here. This is 1 of the most important web conferences in the world</v>
      </c>
      <c r="AN223" t="s">
        <v>2769</v>
      </c>
      <c r="AO223" t="s">
        <v>3218</v>
      </c>
    </row>
    <row r="224" spans="1:41" ht="34.049999999999997" customHeight="1">
      <c r="A224" s="17" t="s">
        <v>423</v>
      </c>
      <c r="C224" s="60">
        <v>3</v>
      </c>
      <c r="D224" s="60">
        <v>2</v>
      </c>
      <c r="E224" s="61">
        <v>1.5381298823129988E-3</v>
      </c>
      <c r="F224" s="61">
        <v>3.1026894865525674</v>
      </c>
      <c r="G224" s="61">
        <v>5.16143649115006E-3</v>
      </c>
      <c r="H224" s="61">
        <v>0.1</v>
      </c>
      <c r="I224" s="18"/>
      <c r="J224" s="18"/>
      <c r="K224" s="19">
        <v>7.9782345828295043</v>
      </c>
      <c r="L224" s="20">
        <v>97.206872486790076</v>
      </c>
      <c r="M224" s="18" t="s">
        <v>1867</v>
      </c>
      <c r="N224" s="18"/>
      <c r="O224" s="25" t="s">
        <v>423</v>
      </c>
      <c r="P224" s="26"/>
      <c r="Q224" s="26"/>
      <c r="R224" s="25"/>
      <c r="S224" s="74" t="s">
        <v>3535</v>
      </c>
      <c r="T224" s="21">
        <v>822.34379050214352</v>
      </c>
      <c r="U224" s="22">
        <v>7445.38720703125</v>
      </c>
      <c r="V224" s="22">
        <v>3146.418212890625</v>
      </c>
      <c r="W224" s="23"/>
      <c r="X224" s="24"/>
      <c r="Y224" s="24"/>
      <c r="Z224" s="15">
        <v>224</v>
      </c>
      <c r="AA224" s="15"/>
      <c r="AB224" s="16"/>
      <c r="AC224">
        <v>2602</v>
      </c>
      <c r="AD224">
        <v>2478</v>
      </c>
      <c r="AE224">
        <v>2457</v>
      </c>
      <c r="AF224">
        <v>206</v>
      </c>
      <c r="AG224" t="s">
        <v>928</v>
      </c>
      <c r="AH224" t="s">
        <v>1012</v>
      </c>
      <c r="AI224">
        <v>-28800</v>
      </c>
      <c r="AJ224" t="s">
        <v>1412</v>
      </c>
      <c r="AK224" t="s">
        <v>1960</v>
      </c>
      <c r="AL224" t="s">
        <v>2319</v>
      </c>
      <c r="AM224" s="3" t="str">
        <f>Vertices[[#This Row],[Vertex]]&amp;CHAR(10)&amp;Vertices[[#This Row],[Followers]]&amp;CHAR(10)&amp;Vertices[[#This Row],[Description]]&amp;CHAR(10)&amp;Vertices[[#This Row],[Tweet]]</f>
        <v>Ribbit
2478
Giving your apps a 'voice'. Access Ribbit’s open, scalable, cloud-based global phone network/APIs using Flash/Flex, Java, PHP, REST.
Our @kevinmarks is at the WWW2010 conference this week, check out his tweet stream for some goodies from folks like @timberners_lee.</v>
      </c>
      <c r="AN224" t="s">
        <v>2746</v>
      </c>
      <c r="AO224" t="s">
        <v>3196</v>
      </c>
    </row>
    <row r="225" spans="1:41" ht="34.049999999999997" customHeight="1">
      <c r="A225" s="17" t="s">
        <v>184</v>
      </c>
      <c r="C225" s="60">
        <v>1</v>
      </c>
      <c r="D225" s="60">
        <v>1</v>
      </c>
      <c r="E225" s="61">
        <v>1.5235757355444184E-3</v>
      </c>
      <c r="F225" s="61">
        <v>3.3398533007334965</v>
      </c>
      <c r="G225" s="61">
        <v>1.8636968366819444E-3</v>
      </c>
      <c r="H225" s="61">
        <v>0</v>
      </c>
      <c r="I225" s="18"/>
      <c r="J225" s="18"/>
      <c r="K225" s="19">
        <v>5.9903264812575578</v>
      </c>
      <c r="L225" s="20">
        <v>98.135655179289486</v>
      </c>
      <c r="M225" s="18" t="s">
        <v>1588</v>
      </c>
      <c r="N225" s="18"/>
      <c r="O225" s="25" t="s">
        <v>184</v>
      </c>
      <c r="P225" s="26"/>
      <c r="Q225" s="26"/>
      <c r="R225" s="25"/>
      <c r="S225" s="74" t="s">
        <v>3536</v>
      </c>
      <c r="T225" s="21">
        <v>549.22704463128514</v>
      </c>
      <c r="U225" s="22">
        <v>7570.861328125</v>
      </c>
      <c r="V225" s="22">
        <v>2323.045654296875</v>
      </c>
      <c r="W225" s="23"/>
      <c r="X225" s="24"/>
      <c r="Y225" s="24"/>
      <c r="Z225" s="15">
        <v>225</v>
      </c>
      <c r="AA225" s="15"/>
      <c r="AB225" s="16"/>
      <c r="AC225">
        <v>1885</v>
      </c>
      <c r="AD225">
        <v>1656</v>
      </c>
      <c r="AE225">
        <v>9536</v>
      </c>
      <c r="AF225">
        <v>16</v>
      </c>
      <c r="AG225" t="s">
        <v>694</v>
      </c>
      <c r="AH225" t="s">
        <v>1006</v>
      </c>
      <c r="AI225">
        <v>0</v>
      </c>
      <c r="AJ225" t="s">
        <v>1133</v>
      </c>
      <c r="AK225" t="s">
        <v>1960</v>
      </c>
      <c r="AL225" t="s">
        <v>2040</v>
      </c>
      <c r="AM225" s="3" t="str">
        <f>Vertices[[#This Row],[Vertex]]&amp;CHAR(10)&amp;Vertices[[#This Row],[Followers]]&amp;CHAR(10)&amp;Vertices[[#This Row],[Description]]&amp;CHAR(10)&amp;Vertices[[#This Row],[Tweet]]</f>
        <v>flowchainsensei
1656
★ Big-picture thinking on the Tech Product Development business ★ Leadership maven ★ Teambuilder ★ People-person
RT @kevinmarks: Vint Cerf: mobile devices make us a community of information producers as we keep adding new sensors to them #www2010</v>
      </c>
      <c r="AN225" t="s">
        <v>2431</v>
      </c>
      <c r="AO225" t="s">
        <v>2918</v>
      </c>
    </row>
    <row r="226" spans="1:41" ht="34.049999999999997" customHeight="1">
      <c r="A226" s="17" t="s">
        <v>356</v>
      </c>
      <c r="C226" s="60">
        <v>9</v>
      </c>
      <c r="D226" s="60">
        <v>5</v>
      </c>
      <c r="E226" s="61">
        <v>1.5230466179568104E-3</v>
      </c>
      <c r="F226" s="61">
        <v>2.9804400977995109</v>
      </c>
      <c r="G226" s="61">
        <v>3.3618391038469669E-2</v>
      </c>
      <c r="H226" s="61">
        <v>0.25454545454545452</v>
      </c>
      <c r="I226" s="18"/>
      <c r="J226" s="18"/>
      <c r="K226" s="19">
        <v>3.0544135429262393</v>
      </c>
      <c r="L226" s="20">
        <v>99.507361004951647</v>
      </c>
      <c r="M226" s="18" t="s">
        <v>1555</v>
      </c>
      <c r="N226" s="18"/>
      <c r="O226" s="25" t="s">
        <v>356</v>
      </c>
      <c r="P226" s="26"/>
      <c r="Q226" s="26"/>
      <c r="R226" s="25"/>
      <c r="S226" s="74" t="s">
        <v>3537</v>
      </c>
      <c r="T226" s="21">
        <v>145.8648433086305</v>
      </c>
      <c r="U226" s="22">
        <v>7983.1708984375</v>
      </c>
      <c r="V226" s="22">
        <v>6759.50146484375</v>
      </c>
      <c r="W226" s="23"/>
      <c r="X226" s="24"/>
      <c r="Y226" s="24"/>
      <c r="Z226" s="15">
        <v>226</v>
      </c>
      <c r="AA226" s="15"/>
      <c r="AB226" s="16"/>
      <c r="AC226">
        <v>69</v>
      </c>
      <c r="AD226">
        <v>442</v>
      </c>
      <c r="AE226">
        <v>1367</v>
      </c>
      <c r="AF226">
        <v>0</v>
      </c>
      <c r="AG226" t="s">
        <v>665</v>
      </c>
      <c r="AH226" t="s">
        <v>1006</v>
      </c>
      <c r="AI226">
        <v>0</v>
      </c>
      <c r="AJ226" t="s">
        <v>1100</v>
      </c>
      <c r="AK226" t="s">
        <v>1960</v>
      </c>
      <c r="AL226" t="s">
        <v>2007</v>
      </c>
      <c r="AM226" s="3" t="str">
        <f>Vertices[[#This Row],[Vertex]]&amp;CHAR(10)&amp;Vertices[[#This Row],[Followers]]&amp;CHAR(10)&amp;Vertices[[#This Row],[Description]]&amp;CHAR(10)&amp;Vertices[[#This Row],[Tweet]]</f>
        <v>rjw
442
Technology Evangelist, Talis
RT @tommyh: #linkeddata has taken off, but now we need to scale it, technically and socially -- @timberners_lee at #ldow2010 #www2010</v>
      </c>
      <c r="AN226" t="s">
        <v>2460</v>
      </c>
      <c r="AO226" t="s">
        <v>2885</v>
      </c>
    </row>
    <row r="227" spans="1:41" ht="34.049999999999997" customHeight="1">
      <c r="A227" s="17" t="s">
        <v>469</v>
      </c>
      <c r="C227" s="60">
        <v>4</v>
      </c>
      <c r="D227" s="60">
        <v>3</v>
      </c>
      <c r="E227" s="61">
        <v>1.4295353541384161E-3</v>
      </c>
      <c r="F227" s="61">
        <v>3.0537897310513449</v>
      </c>
      <c r="G227" s="61">
        <v>3.1795979751289469E-3</v>
      </c>
      <c r="H227" s="61">
        <v>0.3</v>
      </c>
      <c r="I227" s="18"/>
      <c r="J227" s="18"/>
      <c r="K227" s="19">
        <v>3.2648125755743651</v>
      </c>
      <c r="L227" s="20">
        <v>99.409059187132371</v>
      </c>
      <c r="M227" s="18" t="s">
        <v>1863</v>
      </c>
      <c r="N227" s="18"/>
      <c r="O227" s="25" t="s">
        <v>469</v>
      </c>
      <c r="P227" s="26"/>
      <c r="Q227" s="26"/>
      <c r="R227" s="25"/>
      <c r="S227" s="74" t="s">
        <v>3538</v>
      </c>
      <c r="T227" s="21">
        <v>174.77136020737098</v>
      </c>
      <c r="U227" s="22">
        <v>1944.54052734375</v>
      </c>
      <c r="V227" s="22">
        <v>3783.314697265625</v>
      </c>
      <c r="W227" s="23"/>
      <c r="X227" s="24"/>
      <c r="Y227" s="24"/>
      <c r="Z227" s="15">
        <v>227</v>
      </c>
      <c r="AA227" s="15"/>
      <c r="AB227" s="16"/>
      <c r="AC227">
        <v>871</v>
      </c>
      <c r="AD227">
        <v>529</v>
      </c>
      <c r="AE227">
        <v>1091</v>
      </c>
      <c r="AF227">
        <v>0</v>
      </c>
      <c r="AG227" t="s">
        <v>925</v>
      </c>
      <c r="AH227" t="s">
        <v>1008</v>
      </c>
      <c r="AI227">
        <v>-18000</v>
      </c>
      <c r="AJ227" t="s">
        <v>1408</v>
      </c>
      <c r="AK227" t="s">
        <v>1960</v>
      </c>
      <c r="AL227" t="s">
        <v>2315</v>
      </c>
      <c r="AM227" s="3" t="str">
        <f>Vertices[[#This Row],[Vertex]]&amp;CHAR(10)&amp;Vertices[[#This Row],[Followers]]&amp;CHAR(10)&amp;Vertices[[#This Row],[Description]]&amp;CHAR(10)&amp;Vertices[[#This Row],[Tweet]]</f>
        <v>DavidAKennedy
529
Elon University grad student in Interactive Media. Find links about new media, journalism, creativity, writing and running here.
RT: @futureweb2010  Surfing the Internet while surfing real waves exists. It’s a bizarre world we live in. #fw2010  #www2010</v>
      </c>
      <c r="AN227" t="s">
        <v>2742</v>
      </c>
      <c r="AO227" t="s">
        <v>2890</v>
      </c>
    </row>
    <row r="228" spans="1:41" ht="34.049999999999997" customHeight="1">
      <c r="A228" s="17" t="s">
        <v>263</v>
      </c>
      <c r="C228" s="60">
        <v>1</v>
      </c>
      <c r="D228" s="60">
        <v>4</v>
      </c>
      <c r="E228" s="61">
        <v>1.4284078831704994E-3</v>
      </c>
      <c r="F228" s="61">
        <v>2.9070904645476774</v>
      </c>
      <c r="G228" s="61">
        <v>1.1187007638010837E-2</v>
      </c>
      <c r="H228" s="61">
        <v>0.05</v>
      </c>
      <c r="I228" s="18"/>
      <c r="J228" s="18"/>
      <c r="K228" s="19">
        <v>2.788391777509069</v>
      </c>
      <c r="L228" s="20">
        <v>99.631650659665681</v>
      </c>
      <c r="M228" s="18" t="s">
        <v>1708</v>
      </c>
      <c r="N228" s="18"/>
      <c r="O228" s="25" t="s">
        <v>263</v>
      </c>
      <c r="P228" s="26"/>
      <c r="Q228" s="26"/>
      <c r="R228" s="25"/>
      <c r="S228" s="74" t="s">
        <v>3539</v>
      </c>
      <c r="T228" s="21">
        <v>109.31637366654482</v>
      </c>
      <c r="U228" s="22">
        <v>3189.627197265625</v>
      </c>
      <c r="V228" s="22">
        <v>7830.7001953125</v>
      </c>
      <c r="W228" s="23"/>
      <c r="X228" s="24"/>
      <c r="Y228" s="24"/>
      <c r="Z228" s="15">
        <v>228</v>
      </c>
      <c r="AA228" s="15"/>
      <c r="AB228" s="16"/>
      <c r="AC228">
        <v>383</v>
      </c>
      <c r="AD228">
        <v>332</v>
      </c>
      <c r="AE228">
        <v>2363</v>
      </c>
      <c r="AF228">
        <v>1456</v>
      </c>
      <c r="AG228" t="s">
        <v>800</v>
      </c>
      <c r="AH228" t="s">
        <v>1012</v>
      </c>
      <c r="AI228">
        <v>-28800</v>
      </c>
      <c r="AJ228" t="s">
        <v>1253</v>
      </c>
      <c r="AK228" t="s">
        <v>1960</v>
      </c>
      <c r="AL228" t="s">
        <v>2160</v>
      </c>
      <c r="AM228" s="3" t="str">
        <f>Vertices[[#This Row],[Vertex]]&amp;CHAR(10)&amp;Vertices[[#This Row],[Followers]]&amp;CHAR(10)&amp;Vertices[[#This Row],[Description]]&amp;CHAR(10)&amp;Vertices[[#This Row],[Tweet]]</f>
        <v>dbyler
332
This bio neither info nor verbs.
RT @Hoenikker: Most disputed nouns on the web: "God, Iraq, Government, Obama, War, Israel, President, Women, Money, Jesus" -Rob Ennals #WICOW2010 #WWW2010</v>
      </c>
      <c r="AN228" t="s">
        <v>2605</v>
      </c>
      <c r="AO228" t="s">
        <v>3038</v>
      </c>
    </row>
    <row r="229" spans="1:41" ht="34.049999999999997" customHeight="1">
      <c r="A229" s="17" t="s">
        <v>316</v>
      </c>
      <c r="C229" s="60">
        <v>4</v>
      </c>
      <c r="D229" s="60">
        <v>3</v>
      </c>
      <c r="E229" s="61">
        <v>1.34699874513673E-3</v>
      </c>
      <c r="F229" s="61">
        <v>2.6772616136919316</v>
      </c>
      <c r="G229" s="61">
        <v>1.1233541718640938E-2</v>
      </c>
      <c r="H229" s="61">
        <v>0.3</v>
      </c>
      <c r="I229" s="18"/>
      <c r="J229" s="18"/>
      <c r="K229" s="19">
        <v>2.18863361547763</v>
      </c>
      <c r="L229" s="20">
        <v>99.911867335748227</v>
      </c>
      <c r="M229" s="18" t="s">
        <v>1711</v>
      </c>
      <c r="N229" s="18"/>
      <c r="O229" s="25" t="s">
        <v>316</v>
      </c>
      <c r="P229" s="26"/>
      <c r="Q229" s="26"/>
      <c r="R229" s="25"/>
      <c r="S229" s="74" t="s">
        <v>3540</v>
      </c>
      <c r="T229" s="21">
        <v>26.916187564388022</v>
      </c>
      <c r="U229" s="22">
        <v>3240.75439453125</v>
      </c>
      <c r="V229" s="22">
        <v>5143.22412109375</v>
      </c>
      <c r="W229" s="23"/>
      <c r="X229" s="24"/>
      <c r="Y229" s="24"/>
      <c r="Z229" s="15">
        <v>229</v>
      </c>
      <c r="AA229" s="15"/>
      <c r="AB229" s="16"/>
      <c r="AC229">
        <v>116</v>
      </c>
      <c r="AD229">
        <v>84</v>
      </c>
      <c r="AE229">
        <v>205</v>
      </c>
      <c r="AF229">
        <v>0</v>
      </c>
      <c r="AG229" t="s">
        <v>802</v>
      </c>
      <c r="AH229" t="s">
        <v>1008</v>
      </c>
      <c r="AI229">
        <v>-18000</v>
      </c>
      <c r="AJ229" t="s">
        <v>1256</v>
      </c>
      <c r="AK229" t="s">
        <v>1960</v>
      </c>
      <c r="AL229" t="s">
        <v>2163</v>
      </c>
      <c r="AM229" s="3" t="str">
        <f>Vertices[[#This Row],[Vertex]]&amp;CHAR(10)&amp;Vertices[[#This Row],[Followers]]&amp;CHAR(10)&amp;Vertices[[#This Row],[Description]]&amp;CHAR(10)&amp;Vertices[[#This Row],[Tweet]]</f>
        <v>Hoenikker
84
I'm Nick Diakopoulos a technologist interested in computational media. 
Most disputed nouns on the web: "God, Iraq, Government, Obama, War, Israel, President, Women, Money, Jesus" -Rob Ennals #WICOW2010 #WWW2010</v>
      </c>
      <c r="AN229" t="s">
        <v>2608</v>
      </c>
      <c r="AO229" t="s">
        <v>3041</v>
      </c>
    </row>
    <row r="230" spans="1:41" ht="34.049999999999997" customHeight="1">
      <c r="A230" s="17" t="s">
        <v>331</v>
      </c>
      <c r="C230" s="60">
        <v>3</v>
      </c>
      <c r="D230" s="60">
        <v>7</v>
      </c>
      <c r="E230" s="61">
        <v>1.2975500512091237E-3</v>
      </c>
      <c r="F230" s="61">
        <v>2.4425427872860634</v>
      </c>
      <c r="G230" s="61">
        <v>3.7008717301333288E-2</v>
      </c>
      <c r="H230" s="61">
        <v>0.375</v>
      </c>
      <c r="I230" s="18"/>
      <c r="J230" s="18"/>
      <c r="K230" s="19">
        <v>2.2660217654171704</v>
      </c>
      <c r="L230" s="20">
        <v>99.875710345285967</v>
      </c>
      <c r="M230" s="18" t="s">
        <v>1803</v>
      </c>
      <c r="N230" s="18"/>
      <c r="O230" s="25" t="s">
        <v>331</v>
      </c>
      <c r="P230" s="26"/>
      <c r="Q230" s="26"/>
      <c r="R230" s="25"/>
      <c r="S230" s="74" t="s">
        <v>3541</v>
      </c>
      <c r="T230" s="21">
        <v>37.548469642085671</v>
      </c>
      <c r="U230" s="22">
        <v>4173.9287109375</v>
      </c>
      <c r="V230" s="22">
        <v>6160.5244140625</v>
      </c>
      <c r="W230" s="23"/>
      <c r="X230" s="24"/>
      <c r="Y230" s="24"/>
      <c r="Z230" s="15">
        <v>230</v>
      </c>
      <c r="AA230" s="15"/>
      <c r="AB230" s="16"/>
      <c r="AC230">
        <v>67</v>
      </c>
      <c r="AD230">
        <v>116</v>
      </c>
      <c r="AE230">
        <v>147</v>
      </c>
      <c r="AF230">
        <v>0</v>
      </c>
      <c r="AH230" t="s">
        <v>1016</v>
      </c>
      <c r="AI230">
        <v>12600</v>
      </c>
      <c r="AJ230" t="s">
        <v>1348</v>
      </c>
      <c r="AK230" t="s">
        <v>1960</v>
      </c>
      <c r="AL230" t="s">
        <v>2255</v>
      </c>
      <c r="AM230" s="3" t="str">
        <f>Vertices[[#This Row],[Vertex]]&amp;CHAR(10)&amp;Vertices[[#This Row],[Followers]]&amp;CHAR(10)&amp;Vertices[[#This Row],[Description]]&amp;CHAR(10)&amp;Vertices[[#This Row],[Tweet]]</f>
        <v>pablomendes
116
People interested in grabbing a bite\beer join us at 9pm at the Mariott lobby. We  will walk downtown #websci10 #www2010</v>
      </c>
      <c r="AN230" t="s">
        <v>2687</v>
      </c>
      <c r="AO230" t="s">
        <v>3133</v>
      </c>
    </row>
    <row r="231" spans="1:41" ht="34.049999999999997" customHeight="1">
      <c r="A231" s="17" t="s">
        <v>552</v>
      </c>
      <c r="C231" s="60">
        <v>4</v>
      </c>
      <c r="D231" s="60">
        <v>2</v>
      </c>
      <c r="E231" s="61">
        <v>1.2220366563466755E-3</v>
      </c>
      <c r="F231" s="61">
        <v>2.6650366748166259</v>
      </c>
      <c r="G231" s="61">
        <v>1.0847190268598185E-2</v>
      </c>
      <c r="H231" s="61">
        <v>0.15</v>
      </c>
      <c r="I231" s="18"/>
      <c r="J231" s="18"/>
      <c r="K231" s="19">
        <v>3.8694074969770256</v>
      </c>
      <c r="L231" s="20">
        <v>99.126582699145928</v>
      </c>
      <c r="M231" s="18" t="s">
        <v>1575</v>
      </c>
      <c r="N231" s="18"/>
      <c r="O231" s="25" t="s">
        <v>552</v>
      </c>
      <c r="P231" s="26"/>
      <c r="Q231" s="26"/>
      <c r="R231" s="25"/>
      <c r="S231" s="74" t="s">
        <v>3542</v>
      </c>
      <c r="T231" s="21">
        <v>257.83606393938385</v>
      </c>
      <c r="U231" s="22">
        <v>3408.83642578125</v>
      </c>
      <c r="V231" s="22">
        <v>5308.833984375</v>
      </c>
      <c r="W231" s="23"/>
      <c r="X231" s="24"/>
      <c r="Y231" s="24"/>
      <c r="Z231" s="15">
        <v>231</v>
      </c>
      <c r="AA231" s="15"/>
      <c r="AB231" s="16"/>
      <c r="AC231">
        <v>569</v>
      </c>
      <c r="AD231">
        <v>779</v>
      </c>
      <c r="AE231">
        <v>379</v>
      </c>
      <c r="AF231">
        <v>64</v>
      </c>
      <c r="AG231" t="s">
        <v>683</v>
      </c>
      <c r="AH231" t="s">
        <v>1012</v>
      </c>
      <c r="AI231">
        <v>-28800</v>
      </c>
      <c r="AJ231" t="s">
        <v>1120</v>
      </c>
      <c r="AK231" t="s">
        <v>1960</v>
      </c>
      <c r="AL231" t="s">
        <v>2027</v>
      </c>
      <c r="AM231" s="3" t="str">
        <f>Vertices[[#This Row],[Vertex]]&amp;CHAR(10)&amp;Vertices[[#This Row],[Followers]]&amp;CHAR(10)&amp;Vertices[[#This Row],[Description]]&amp;CHAR(10)&amp;Vertices[[#This Row],[Tweet]]</f>
        <v>awadallah
779
Founder/CTO @Cloudera. Nerd. Hacker. Chubby. Smart. Gamer. Rough. Happy. Masterchief. Husband. Dad. PhD. Egyptian. Muslim.
Vint Cerf does remind me of George Carlin a bit :) #www2010</v>
      </c>
      <c r="AN231" t="s">
        <v>2480</v>
      </c>
      <c r="AO231" t="s">
        <v>2905</v>
      </c>
    </row>
    <row r="232" spans="1:41" ht="34.049999999999997" customHeight="1">
      <c r="A232" s="17" t="s">
        <v>247</v>
      </c>
      <c r="C232" s="60">
        <v>1</v>
      </c>
      <c r="D232" s="60">
        <v>3</v>
      </c>
      <c r="E232" s="61">
        <v>1.2192709318637324E-3</v>
      </c>
      <c r="F232" s="61">
        <v>3.1564792176039118</v>
      </c>
      <c r="G232" s="61">
        <v>2.3397472118839818E-3</v>
      </c>
      <c r="H232" s="61">
        <v>0.16666666666666666</v>
      </c>
      <c r="I232" s="18"/>
      <c r="J232" s="18"/>
      <c r="K232" s="19">
        <v>2.5344619105199517</v>
      </c>
      <c r="L232" s="20">
        <v>99.750290784619992</v>
      </c>
      <c r="M232" s="18" t="s">
        <v>1693</v>
      </c>
      <c r="N232" s="18"/>
      <c r="O232" s="25" t="s">
        <v>247</v>
      </c>
      <c r="P232" s="26"/>
      <c r="Q232" s="26"/>
      <c r="R232" s="25"/>
      <c r="S232" s="74" t="s">
        <v>3543</v>
      </c>
      <c r="T232" s="21">
        <v>74.429198099099395</v>
      </c>
      <c r="U232" s="22">
        <v>2326.516845703125</v>
      </c>
      <c r="V232" s="22">
        <v>8106.32373046875</v>
      </c>
      <c r="W232" s="23"/>
      <c r="X232" s="24"/>
      <c r="Y232" s="24"/>
      <c r="Z232" s="15">
        <v>232</v>
      </c>
      <c r="AA232" s="15"/>
      <c r="AB232" s="16"/>
      <c r="AC232">
        <v>412</v>
      </c>
      <c r="AD232">
        <v>227</v>
      </c>
      <c r="AE232">
        <v>457</v>
      </c>
      <c r="AF232">
        <v>3</v>
      </c>
      <c r="AG232" t="s">
        <v>788</v>
      </c>
      <c r="AH232" t="s">
        <v>1009</v>
      </c>
      <c r="AI232">
        <v>-21600</v>
      </c>
      <c r="AJ232" t="s">
        <v>1238</v>
      </c>
      <c r="AK232" t="s">
        <v>1960</v>
      </c>
      <c r="AL232" t="s">
        <v>2145</v>
      </c>
      <c r="AM232" s="3" t="str">
        <f>Vertices[[#This Row],[Vertex]]&amp;CHAR(10)&amp;Vertices[[#This Row],[Followers]]&amp;CHAR(10)&amp;Vertices[[#This Row],[Description]]&amp;CHAR(10)&amp;Vertices[[#This Row],[Tweet]]</f>
        <v>ITMigrationZone
227
Advice for IT experts related to Virtualization (desktop &amp; datacenter), Deployment, Software Migration, Windows 7, &amp; WS 08 w/ Hyper-V! ^KG &amp; ^RB
RT @MSFTResearch: Microsoft Research is presenting 17 papers during WWW2010 April 26-30. Check out: http://bit.ly/bn9iV9 for more info.</v>
      </c>
      <c r="AN232" t="s">
        <v>2589</v>
      </c>
      <c r="AO232" t="s">
        <v>3023</v>
      </c>
    </row>
    <row r="233" spans="1:41" ht="34.049999999999997" customHeight="1">
      <c r="A233" s="17" t="s">
        <v>354</v>
      </c>
      <c r="C233" s="60">
        <v>4</v>
      </c>
      <c r="D233" s="60">
        <v>6</v>
      </c>
      <c r="E233" s="61">
        <v>1.208924268177721E-3</v>
      </c>
      <c r="F233" s="61">
        <v>3.0806845965770173</v>
      </c>
      <c r="G233" s="61">
        <v>1.6537547540515143E-2</v>
      </c>
      <c r="H233" s="61">
        <v>0.4</v>
      </c>
      <c r="I233" s="18"/>
      <c r="J233" s="18"/>
      <c r="K233" s="19">
        <v>2.5513905683192259</v>
      </c>
      <c r="L233" s="20">
        <v>99.742381442956372</v>
      </c>
      <c r="M233" s="18" t="s">
        <v>1827</v>
      </c>
      <c r="N233" s="18"/>
      <c r="O233" s="25" t="s">
        <v>354</v>
      </c>
      <c r="P233" s="26"/>
      <c r="Q233" s="26"/>
      <c r="R233" s="25"/>
      <c r="S233" s="74" t="s">
        <v>3544</v>
      </c>
      <c r="T233" s="21">
        <v>76.755009803595755</v>
      </c>
      <c r="U233" s="22">
        <v>8333.7216796875</v>
      </c>
      <c r="V233" s="22">
        <v>4977.14306640625</v>
      </c>
      <c r="W233" s="23"/>
      <c r="X233" s="24"/>
      <c r="Y233" s="24"/>
      <c r="Z233" s="15">
        <v>233</v>
      </c>
      <c r="AA233" s="15"/>
      <c r="AB233" s="16"/>
      <c r="AC233">
        <v>124</v>
      </c>
      <c r="AD233">
        <v>234</v>
      </c>
      <c r="AE233">
        <v>1893</v>
      </c>
      <c r="AF233">
        <v>5</v>
      </c>
      <c r="AH233" t="s">
        <v>1006</v>
      </c>
      <c r="AI233">
        <v>0</v>
      </c>
      <c r="AJ233" t="s">
        <v>1372</v>
      </c>
      <c r="AK233" t="s">
        <v>1960</v>
      </c>
      <c r="AL233" t="s">
        <v>2279</v>
      </c>
      <c r="AM233" s="3" t="str">
        <f>Vertices[[#This Row],[Vertex]]&amp;CHAR(10)&amp;Vertices[[#This Row],[Followers]]&amp;CHAR(10)&amp;Vertices[[#This Row],[Description]]&amp;CHAR(10)&amp;Vertices[[#This Row],[Tweet]]</f>
        <v>wilm
234
RT @JeniT: In #wsrest2010 at #www2010. If anyone wants to say hello, I'm not hard to find, being, you know, a woman.</v>
      </c>
      <c r="AN233" t="s">
        <v>2517</v>
      </c>
      <c r="AO233" t="s">
        <v>3157</v>
      </c>
    </row>
    <row r="234" spans="1:41" ht="34.049999999999997" customHeight="1">
      <c r="A234" s="17" t="s">
        <v>279</v>
      </c>
      <c r="C234" s="60">
        <v>1</v>
      </c>
      <c r="D234" s="60">
        <v>4</v>
      </c>
      <c r="E234" s="61">
        <v>1.1863266812957383E-3</v>
      </c>
      <c r="F234" s="61">
        <v>2.9413202933985332</v>
      </c>
      <c r="G234" s="61">
        <v>8.054502173477503E-3</v>
      </c>
      <c r="H234" s="61">
        <v>8.3333333333333329E-2</v>
      </c>
      <c r="I234" s="18"/>
      <c r="J234" s="18"/>
      <c r="K234" s="19">
        <v>3.857315598548972</v>
      </c>
      <c r="L234" s="20">
        <v>99.13223222890565</v>
      </c>
      <c r="M234" s="18" t="s">
        <v>1726</v>
      </c>
      <c r="N234" s="18"/>
      <c r="O234" s="25" t="s">
        <v>279</v>
      </c>
      <c r="P234" s="26"/>
      <c r="Q234" s="26"/>
      <c r="R234" s="25"/>
      <c r="S234" s="74" t="s">
        <v>3545</v>
      </c>
      <c r="T234" s="21">
        <v>256.17476986474361</v>
      </c>
      <c r="U234" s="22">
        <v>2611.29931640625</v>
      </c>
      <c r="V234" s="22">
        <v>6833.3154296875</v>
      </c>
      <c r="W234" s="23"/>
      <c r="X234" s="24"/>
      <c r="Y234" s="24"/>
      <c r="Z234" s="15">
        <v>234</v>
      </c>
      <c r="AA234" s="15"/>
      <c r="AB234" s="16"/>
      <c r="AC234">
        <v>397</v>
      </c>
      <c r="AD234">
        <v>774</v>
      </c>
      <c r="AE234">
        <v>3177</v>
      </c>
      <c r="AF234">
        <v>77</v>
      </c>
      <c r="AG234" t="s">
        <v>815</v>
      </c>
      <c r="AH234" t="s">
        <v>1012</v>
      </c>
      <c r="AI234">
        <v>-28800</v>
      </c>
      <c r="AJ234" t="s">
        <v>1271</v>
      </c>
      <c r="AK234" t="s">
        <v>1960</v>
      </c>
      <c r="AL234" t="s">
        <v>2178</v>
      </c>
      <c r="AM234" s="3" t="str">
        <f>Vertices[[#This Row],[Vertex]]&amp;CHAR(10)&amp;Vertices[[#This Row],[Followers]]&amp;CHAR(10)&amp;Vertices[[#This Row],[Description]]&amp;CHAR(10)&amp;Vertices[[#This Row],[Tweet]]</f>
        <v>rogerjenn
774
OakLeaf Systems: .NET Developer and book/magazine writer
Program and links to slides for #WS-REST sessions at #WWW2010 in Raleigh, NC today are at http://www.ws-rest.org/Program #REST #OData</v>
      </c>
      <c r="AN234" t="s">
        <v>2618</v>
      </c>
      <c r="AO234" t="s">
        <v>3056</v>
      </c>
    </row>
    <row r="235" spans="1:41" ht="34.049999999999997" customHeight="1">
      <c r="A235" s="17" t="s">
        <v>501</v>
      </c>
      <c r="C235" s="60">
        <v>4</v>
      </c>
      <c r="D235" s="60">
        <v>11</v>
      </c>
      <c r="E235" s="61">
        <v>1.0037080405432804E-3</v>
      </c>
      <c r="F235" s="61">
        <v>2.801955990220049</v>
      </c>
      <c r="G235" s="61">
        <v>4.1517563068239054E-2</v>
      </c>
      <c r="H235" s="61">
        <v>0.35454545454545455</v>
      </c>
      <c r="I235" s="18"/>
      <c r="J235" s="18"/>
      <c r="K235" s="19">
        <v>2.0072551390568321</v>
      </c>
      <c r="L235" s="20">
        <v>99.996610282144161</v>
      </c>
      <c r="M235" s="18" t="s">
        <v>1902</v>
      </c>
      <c r="N235" s="18"/>
      <c r="O235" s="25" t="s">
        <v>501</v>
      </c>
      <c r="P235" s="26"/>
      <c r="Q235" s="26"/>
      <c r="R235" s="25"/>
      <c r="S235" s="74" t="s">
        <v>3546</v>
      </c>
      <c r="T235" s="21">
        <v>1.9967764447841547</v>
      </c>
      <c r="U235" s="22">
        <v>6829.7470703125</v>
      </c>
      <c r="V235" s="22">
        <v>7760.48193359375</v>
      </c>
      <c r="W235" s="23"/>
      <c r="X235" s="24"/>
      <c r="Y235" s="24"/>
      <c r="Z235" s="15">
        <v>235</v>
      </c>
      <c r="AA235" s="15"/>
      <c r="AB235" s="16"/>
      <c r="AC235">
        <v>23</v>
      </c>
      <c r="AD235">
        <v>9</v>
      </c>
      <c r="AE235">
        <v>20</v>
      </c>
      <c r="AF235">
        <v>0</v>
      </c>
      <c r="AH235" t="s">
        <v>1010</v>
      </c>
      <c r="AI235">
        <v>-10800</v>
      </c>
      <c r="AJ235" t="s">
        <v>1448</v>
      </c>
      <c r="AK235" t="s">
        <v>1960</v>
      </c>
      <c r="AL235" t="s">
        <v>2355</v>
      </c>
      <c r="AM235" s="3" t="str">
        <f>Vertices[[#This Row],[Vertex]]&amp;CHAR(10)&amp;Vertices[[#This Row],[Followers]]&amp;CHAR(10)&amp;Vertices[[#This Row],[Description]]&amp;CHAR(10)&amp;Vertices[[#This Row],[Tweet]]</f>
        <v>arthur3131
9
VCerf: Nice to hear that sensor data will come to us ;-), seems to be an important next topic as well #www2010</v>
      </c>
      <c r="AN235" t="s">
        <v>2782</v>
      </c>
      <c r="AO235" t="s">
        <v>3231</v>
      </c>
    </row>
    <row r="236" spans="1:41" ht="34.049999999999997" customHeight="1">
      <c r="A236" s="17" t="s">
        <v>431</v>
      </c>
      <c r="C236" s="60">
        <v>9</v>
      </c>
      <c r="D236" s="60">
        <v>7</v>
      </c>
      <c r="E236" s="61">
        <v>9.8784025998710522E-4</v>
      </c>
      <c r="F236" s="61">
        <v>2.8948655256723717</v>
      </c>
      <c r="G236" s="61">
        <v>3.5320396361620258E-2</v>
      </c>
      <c r="H236" s="61">
        <v>0.35555555555555557</v>
      </c>
      <c r="I236" s="18"/>
      <c r="J236" s="18"/>
      <c r="K236" s="19">
        <v>3.1221281741233375</v>
      </c>
      <c r="L236" s="20">
        <v>99.475723638297168</v>
      </c>
      <c r="M236" s="18" t="s">
        <v>1825</v>
      </c>
      <c r="N236" s="18"/>
      <c r="O236" s="25" t="s">
        <v>431</v>
      </c>
      <c r="P236" s="26"/>
      <c r="Q236" s="26"/>
      <c r="R236" s="25"/>
      <c r="S236" s="74" t="s">
        <v>3547</v>
      </c>
      <c r="T236" s="21">
        <v>155.16809012661594</v>
      </c>
      <c r="U236" s="22">
        <v>7767.740234375</v>
      </c>
      <c r="V236" s="22">
        <v>4592.6064453125</v>
      </c>
      <c r="W236" s="23"/>
      <c r="X236" s="24"/>
      <c r="Y236" s="24"/>
      <c r="Z236" s="15">
        <v>236</v>
      </c>
      <c r="AA236" s="15"/>
      <c r="AB236" s="16"/>
      <c r="AC236">
        <v>240</v>
      </c>
      <c r="AD236">
        <v>470</v>
      </c>
      <c r="AE236">
        <v>2101</v>
      </c>
      <c r="AF236">
        <v>0</v>
      </c>
      <c r="AH236" t="s">
        <v>1009</v>
      </c>
      <c r="AI236">
        <v>-21600</v>
      </c>
      <c r="AJ236" t="s">
        <v>1370</v>
      </c>
      <c r="AK236" t="s">
        <v>1960</v>
      </c>
      <c r="AL236" t="s">
        <v>2277</v>
      </c>
      <c r="AM236" s="3" t="str">
        <f>Vertices[[#This Row],[Vertex]]&amp;CHAR(10)&amp;Vertices[[#This Row],[Followers]]&amp;CHAR(10)&amp;Vertices[[#This Row],[Description]]&amp;CHAR(10)&amp;Vertices[[#This Row],[Tweet]]</f>
        <v>shelleypowers
470
RT @JeniT: In #wsrest2010 at #www2010. If anyone wants to say hello, I'm not hard to find, being, you know, a woman.</v>
      </c>
      <c r="AN236" t="s">
        <v>2517</v>
      </c>
      <c r="AO236" t="s">
        <v>3155</v>
      </c>
    </row>
    <row r="237" spans="1:41" ht="34.049999999999997" customHeight="1">
      <c r="A237" s="17" t="s">
        <v>510</v>
      </c>
      <c r="C237" s="60">
        <v>14</v>
      </c>
      <c r="D237" s="60">
        <v>19</v>
      </c>
      <c r="E237" s="61">
        <v>9.8605633619486721E-4</v>
      </c>
      <c r="F237" s="61">
        <v>2.6797066014669926</v>
      </c>
      <c r="G237" s="61">
        <v>9.1521184821607121E-2</v>
      </c>
      <c r="H237" s="61">
        <v>0.46578947368421053</v>
      </c>
      <c r="I237" s="18"/>
      <c r="J237" s="18"/>
      <c r="K237" s="19">
        <v>2.2781136638452235</v>
      </c>
      <c r="L237" s="20">
        <v>99.87006081552623</v>
      </c>
      <c r="M237" s="18" t="s">
        <v>1906</v>
      </c>
      <c r="N237" s="18"/>
      <c r="O237" s="25" t="s">
        <v>510</v>
      </c>
      <c r="P237" s="26"/>
      <c r="Q237" s="26"/>
      <c r="R237" s="25"/>
      <c r="S237" s="74" t="s">
        <v>3548</v>
      </c>
      <c r="T237" s="21">
        <v>39.209763716725931</v>
      </c>
      <c r="U237" s="22">
        <v>6984.9033203125</v>
      </c>
      <c r="V237" s="22">
        <v>6742.55322265625</v>
      </c>
      <c r="W237" s="23"/>
      <c r="X237" s="24"/>
      <c r="Y237" s="24"/>
      <c r="Z237" s="15">
        <v>237</v>
      </c>
      <c r="AA237" s="15"/>
      <c r="AB237" s="16"/>
      <c r="AC237">
        <v>110</v>
      </c>
      <c r="AD237">
        <v>121</v>
      </c>
      <c r="AE237">
        <v>359</v>
      </c>
      <c r="AF237">
        <v>3</v>
      </c>
      <c r="AG237" t="s">
        <v>958</v>
      </c>
      <c r="AH237" t="s">
        <v>1020</v>
      </c>
      <c r="AI237">
        <v>-18000</v>
      </c>
      <c r="AJ237" t="s">
        <v>1452</v>
      </c>
      <c r="AK237" t="s">
        <v>1960</v>
      </c>
      <c r="AL237" t="s">
        <v>2359</v>
      </c>
      <c r="AM237" s="3" t="str">
        <f>Vertices[[#This Row],[Vertex]]&amp;CHAR(10)&amp;Vertices[[#This Row],[Followers]]&amp;CHAR(10)&amp;Vertices[[#This Row],[Description]]&amp;CHAR(10)&amp;Vertices[[#This Row],[Tweet]]</f>
        <v>baojie
121
a Semantic Web guy
Reminder: ISWC metadata committee is recruiting  http://eventseer.net/e/8105/60610/ #websci2010 #www2010 #iswc2010</v>
      </c>
      <c r="AN237" t="s">
        <v>2786</v>
      </c>
      <c r="AO237" t="s">
        <v>3235</v>
      </c>
    </row>
    <row r="238" spans="1:41" ht="34.049999999999997" customHeight="1">
      <c r="A238" s="17" t="s">
        <v>289</v>
      </c>
      <c r="C238" s="60">
        <v>2</v>
      </c>
      <c r="D238" s="60">
        <v>6</v>
      </c>
      <c r="E238" s="61">
        <v>9.4086086679015188E-4</v>
      </c>
      <c r="F238" s="61">
        <v>3.1809290953545233</v>
      </c>
      <c r="G238" s="61">
        <v>4.7481989744691923E-3</v>
      </c>
      <c r="H238" s="61">
        <v>0.2</v>
      </c>
      <c r="I238" s="18"/>
      <c r="J238" s="18"/>
      <c r="K238" s="19">
        <v>2.1112454655380897</v>
      </c>
      <c r="L238" s="20">
        <v>99.948024326210501</v>
      </c>
      <c r="M238" s="18" t="s">
        <v>1741</v>
      </c>
      <c r="N238" s="18"/>
      <c r="O238" s="25" t="s">
        <v>289</v>
      </c>
      <c r="P238" s="26"/>
      <c r="Q238" s="26"/>
      <c r="R238" s="25"/>
      <c r="S238" s="74" t="s">
        <v>3549</v>
      </c>
      <c r="T238" s="21">
        <v>16.283905486690372</v>
      </c>
      <c r="U238" s="22">
        <v>3805.9228515625</v>
      </c>
      <c r="V238" s="22">
        <v>8858.7490234375</v>
      </c>
      <c r="W238" s="23"/>
      <c r="X238" s="24"/>
      <c r="Y238" s="24"/>
      <c r="Z238" s="15">
        <v>238</v>
      </c>
      <c r="AA238" s="15"/>
      <c r="AB238" s="16"/>
      <c r="AC238">
        <v>41</v>
      </c>
      <c r="AD238">
        <v>52</v>
      </c>
      <c r="AE238">
        <v>68</v>
      </c>
      <c r="AF238">
        <v>0</v>
      </c>
      <c r="AG238" t="s">
        <v>829</v>
      </c>
      <c r="AH238" t="s">
        <v>1008</v>
      </c>
      <c r="AI238">
        <v>-18000</v>
      </c>
      <c r="AJ238" t="s">
        <v>1286</v>
      </c>
      <c r="AK238" t="s">
        <v>1960</v>
      </c>
      <c r="AL238" t="s">
        <v>2193</v>
      </c>
      <c r="AM238" s="3" t="str">
        <f>Vertices[[#This Row],[Vertex]]&amp;CHAR(10)&amp;Vertices[[#This Row],[Followers]]&amp;CHAR(10)&amp;Vertices[[#This Row],[Description]]&amp;CHAR(10)&amp;Vertices[[#This Row],[Tweet]]</f>
        <v>hongliangjie
52
A PhD student in CS
RT @HCIR_GeneG: #www2010 proceedings are available in the ACM Digital library http://bit.ly/dveC5H</v>
      </c>
      <c r="AN238" t="s">
        <v>2632</v>
      </c>
      <c r="AO238" t="s">
        <v>3071</v>
      </c>
    </row>
    <row r="239" spans="1:41" ht="34.049999999999997" customHeight="1">
      <c r="A239" s="17" t="s">
        <v>276</v>
      </c>
      <c r="C239" s="60">
        <v>3</v>
      </c>
      <c r="D239" s="60">
        <v>6</v>
      </c>
      <c r="E239" s="61">
        <v>9.1713599013636398E-4</v>
      </c>
      <c r="F239" s="61">
        <v>3.0513447432762835</v>
      </c>
      <c r="G239" s="61">
        <v>7.1041416566087036E-3</v>
      </c>
      <c r="H239" s="61">
        <v>0.36666666666666664</v>
      </c>
      <c r="I239" s="18"/>
      <c r="J239" s="18"/>
      <c r="K239" s="19">
        <v>2.7303506650544134</v>
      </c>
      <c r="L239" s="20">
        <v>99.658768402512379</v>
      </c>
      <c r="M239" s="18" t="s">
        <v>1722</v>
      </c>
      <c r="N239" s="18"/>
      <c r="O239" s="25" t="s">
        <v>276</v>
      </c>
      <c r="P239" s="26"/>
      <c r="Q239" s="26"/>
      <c r="R239" s="25"/>
      <c r="S239" s="74" t="s">
        <v>3550</v>
      </c>
      <c r="T239" s="21">
        <v>101.34216210827158</v>
      </c>
      <c r="U239" s="22">
        <v>5126.462890625</v>
      </c>
      <c r="V239" s="22">
        <v>8652.84765625</v>
      </c>
      <c r="W239" s="23"/>
      <c r="X239" s="24"/>
      <c r="Y239" s="24"/>
      <c r="Z239" s="15">
        <v>239</v>
      </c>
      <c r="AA239" s="15"/>
      <c r="AB239" s="16"/>
      <c r="AC239">
        <v>120</v>
      </c>
      <c r="AD239">
        <v>308</v>
      </c>
      <c r="AE239">
        <v>1711</v>
      </c>
      <c r="AF239">
        <v>328</v>
      </c>
      <c r="AG239" t="s">
        <v>811</v>
      </c>
      <c r="AH239" t="s">
        <v>1039</v>
      </c>
      <c r="AI239">
        <v>28800</v>
      </c>
      <c r="AJ239" t="s">
        <v>1267</v>
      </c>
      <c r="AK239" t="s">
        <v>1960</v>
      </c>
      <c r="AL239" t="s">
        <v>2174</v>
      </c>
      <c r="AM239" s="3" t="str">
        <f>Vertices[[#This Row],[Vertex]]&amp;CHAR(10)&amp;Vertices[[#This Row],[Followers]]&amp;CHAR(10)&amp;Vertices[[#This Row],[Description]]&amp;CHAR(10)&amp;Vertices[[#This Row],[Tweet]]</f>
        <v>gycheng
308
Working at Institute of Software, Chinese Academy of Sciences.Interest in information security,secure operating system,web intelligence.
#WWW2010 Twitter Roomstreams 的创意很有趣，比大家都折腾去foursquare门槛低多了 http://is.gd/bJtgq</v>
      </c>
      <c r="AN239" t="s">
        <v>2614</v>
      </c>
      <c r="AO239" t="s">
        <v>3052</v>
      </c>
    </row>
    <row r="240" spans="1:41" ht="34.049999999999997" customHeight="1">
      <c r="A240" s="17" t="s">
        <v>380</v>
      </c>
      <c r="C240" s="60">
        <v>1</v>
      </c>
      <c r="D240" s="60">
        <v>1</v>
      </c>
      <c r="E240" s="61">
        <v>9.0816434164313158E-4</v>
      </c>
      <c r="F240" s="61">
        <v>3.2518337408312958</v>
      </c>
      <c r="G240" s="61">
        <v>1.96390323438553E-3</v>
      </c>
      <c r="H240" s="61">
        <v>0</v>
      </c>
      <c r="I240" s="18"/>
      <c r="J240" s="18"/>
      <c r="K240" s="19">
        <v>2.9842805320435311</v>
      </c>
      <c r="L240" s="20">
        <v>99.540128277558068</v>
      </c>
      <c r="M240" s="18" t="s">
        <v>1843</v>
      </c>
      <c r="N240" s="18"/>
      <c r="O240" s="25" t="s">
        <v>380</v>
      </c>
      <c r="P240" s="26"/>
      <c r="Q240" s="26"/>
      <c r="R240" s="25"/>
      <c r="S240" s="74" t="s">
        <v>3551</v>
      </c>
      <c r="T240" s="21">
        <v>136.22933767571701</v>
      </c>
      <c r="U240" s="22">
        <v>4987.49853515625</v>
      </c>
      <c r="V240" s="22">
        <v>1521.1988525390625</v>
      </c>
      <c r="W240" s="23"/>
      <c r="X240" s="24"/>
      <c r="Y240" s="24"/>
      <c r="Z240" s="15">
        <v>240</v>
      </c>
      <c r="AA240" s="15"/>
      <c r="AB240" s="16"/>
      <c r="AC240">
        <v>1117</v>
      </c>
      <c r="AD240">
        <v>413</v>
      </c>
      <c r="AE240">
        <v>478</v>
      </c>
      <c r="AF240">
        <v>54</v>
      </c>
      <c r="AG240" t="s">
        <v>910</v>
      </c>
      <c r="AH240" t="s">
        <v>1008</v>
      </c>
      <c r="AI240">
        <v>-18000</v>
      </c>
      <c r="AJ240" t="s">
        <v>1388</v>
      </c>
      <c r="AK240" t="s">
        <v>1960</v>
      </c>
      <c r="AL240" t="s">
        <v>2295</v>
      </c>
      <c r="AM240" s="3" t="str">
        <f>Vertices[[#This Row],[Vertex]]&amp;CHAR(10)&amp;Vertices[[#This Row],[Followers]]&amp;CHAR(10)&amp;Vertices[[#This Row],[Description]]&amp;CHAR(10)&amp;Vertices[[#This Row],[Tweet]]</f>
        <v>owlDiscourse
413
Intelligent Web, Team Builder, Problem Solver, Web 3.0 Real-Time Social Search, Entrepreneur, Cyclist, TdF Fan, American, and Hi-End Home Theater geek
RT @theRab: VInt Cerf: URLs, URIs, URNs - POIs? Persistent Object Identifiers #www2010 #fw2010 How do i interact w/ objects online? important questions</v>
      </c>
      <c r="AN240" t="s">
        <v>2724</v>
      </c>
      <c r="AO240" t="s">
        <v>3173</v>
      </c>
    </row>
    <row r="241" spans="1:41" ht="34.049999999999997" customHeight="1">
      <c r="A241" s="17" t="s">
        <v>187</v>
      </c>
      <c r="C241" s="60">
        <v>2</v>
      </c>
      <c r="D241" s="60">
        <v>5</v>
      </c>
      <c r="E241" s="61">
        <v>8.9786522066029003E-4</v>
      </c>
      <c r="F241" s="61">
        <v>3.0146699266503667</v>
      </c>
      <c r="G241" s="61">
        <v>2.0503869004590194E-2</v>
      </c>
      <c r="H241" s="61">
        <v>0.4</v>
      </c>
      <c r="I241" s="18"/>
      <c r="J241" s="18"/>
      <c r="K241" s="19">
        <v>2.0338573155985489</v>
      </c>
      <c r="L241" s="20">
        <v>99.98418131667276</v>
      </c>
      <c r="M241" s="18" t="s">
        <v>1593</v>
      </c>
      <c r="N241" s="18"/>
      <c r="O241" s="25" t="s">
        <v>187</v>
      </c>
      <c r="P241" s="26"/>
      <c r="Q241" s="26"/>
      <c r="R241" s="25"/>
      <c r="S241" s="74" t="s">
        <v>3552</v>
      </c>
      <c r="T241" s="21">
        <v>5.6516234089927222</v>
      </c>
      <c r="U241" s="22">
        <v>8231.3828125</v>
      </c>
      <c r="V241" s="22">
        <v>5303.7548828125</v>
      </c>
      <c r="W241" s="23"/>
      <c r="X241" s="24"/>
      <c r="Y241" s="24"/>
      <c r="Z241" s="15">
        <v>241</v>
      </c>
      <c r="AA241" s="15"/>
      <c r="AB241" s="16"/>
      <c r="AC241">
        <v>36</v>
      </c>
      <c r="AD241">
        <v>20</v>
      </c>
      <c r="AE241">
        <v>2</v>
      </c>
      <c r="AF241">
        <v>0</v>
      </c>
      <c r="AH241" t="s">
        <v>1014</v>
      </c>
      <c r="AI241">
        <v>-36000</v>
      </c>
      <c r="AJ241" t="s">
        <v>1138</v>
      </c>
      <c r="AK241" t="s">
        <v>1960</v>
      </c>
      <c r="AL241" t="s">
        <v>2045</v>
      </c>
      <c r="AM241" s="3" t="str">
        <f>Vertices[[#This Row],[Vertex]]&amp;CHAR(10)&amp;Vertices[[#This Row],[Followers]]&amp;CHAR(10)&amp;Vertices[[#This Row],[Description]]&amp;CHAR(10)&amp;Vertices[[#This Row],[Tweet]]</f>
        <v>igorop
20
found my apple power adapter using twitter :). Talking about finding a new use for twitter  #www2010 #websci10</v>
      </c>
      <c r="AN241" t="s">
        <v>2496</v>
      </c>
      <c r="AO241" t="s">
        <v>2923</v>
      </c>
    </row>
    <row r="242" spans="1:41" ht="34.049999999999997" customHeight="1">
      <c r="A242" s="17" t="s">
        <v>228</v>
      </c>
      <c r="C242" s="60">
        <v>0</v>
      </c>
      <c r="D242" s="60">
        <v>4</v>
      </c>
      <c r="E242" s="61">
        <v>8.9375964181718408E-4</v>
      </c>
      <c r="F242" s="61">
        <v>2.7603911980440099</v>
      </c>
      <c r="G242" s="61">
        <v>1.1625216259902042E-2</v>
      </c>
      <c r="H242" s="61">
        <v>0.33333333333333331</v>
      </c>
      <c r="I242" s="18"/>
      <c r="J242" s="18"/>
      <c r="K242" s="19">
        <v>2.5030229746070134</v>
      </c>
      <c r="L242" s="20">
        <v>99.764979561995276</v>
      </c>
      <c r="M242" s="18" t="s">
        <v>1670</v>
      </c>
      <c r="N242" s="18"/>
      <c r="O242" s="25" t="s">
        <v>228</v>
      </c>
      <c r="P242" s="26"/>
      <c r="Q242" s="26"/>
      <c r="R242" s="25"/>
      <c r="S242" s="74" t="s">
        <v>3553</v>
      </c>
      <c r="T242" s="21">
        <v>70.109833505034729</v>
      </c>
      <c r="U242" s="22">
        <v>3508.980224609375</v>
      </c>
      <c r="V242" s="22">
        <v>7762.74658203125</v>
      </c>
      <c r="W242" s="23"/>
      <c r="X242" s="24"/>
      <c r="Y242" s="24"/>
      <c r="Z242" s="15">
        <v>242</v>
      </c>
      <c r="AA242" s="15"/>
      <c r="AB242" s="16"/>
      <c r="AC242">
        <v>299</v>
      </c>
      <c r="AD242">
        <v>214</v>
      </c>
      <c r="AE242">
        <v>431</v>
      </c>
      <c r="AF242">
        <v>34</v>
      </c>
      <c r="AG242" t="s">
        <v>766</v>
      </c>
      <c r="AH242" t="s">
        <v>1032</v>
      </c>
      <c r="AI242">
        <v>-14400</v>
      </c>
      <c r="AJ242" t="s">
        <v>1215</v>
      </c>
      <c r="AK242" t="s">
        <v>1960</v>
      </c>
      <c r="AL242" t="s">
        <v>2122</v>
      </c>
      <c r="AM242" s="3" t="str">
        <f>Vertices[[#This Row],[Vertex]]&amp;CHAR(10)&amp;Vertices[[#This Row],[Followers]]&amp;CHAR(10)&amp;Vertices[[#This Row],[Description]]&amp;CHAR(10)&amp;Vertices[[#This Row],[Tweet]]</f>
        <v>venkks
214
Technologist
RT @fabien_gandon: VIVO is an open source semantic web platform for scientists across disciplines http://vivoweb.org/ #websci10 #www2010 #rdf #sparql #semweb</v>
      </c>
      <c r="AN242" t="s">
        <v>2570</v>
      </c>
      <c r="AO242" t="s">
        <v>3000</v>
      </c>
    </row>
    <row r="243" spans="1:41" ht="34.049999999999997" customHeight="1">
      <c r="A243" s="17" t="s">
        <v>396</v>
      </c>
      <c r="C243" s="60">
        <v>8</v>
      </c>
      <c r="D243" s="60">
        <v>11</v>
      </c>
      <c r="E243" s="61">
        <v>8.7359260110202966E-4</v>
      </c>
      <c r="F243" s="61">
        <v>2.5501222493887532</v>
      </c>
      <c r="G243" s="61">
        <v>6.8610158074450311E-2</v>
      </c>
      <c r="H243" s="61">
        <v>0.57051282051282048</v>
      </c>
      <c r="I243" s="18"/>
      <c r="J243" s="18"/>
      <c r="K243" s="19">
        <v>2.2079806529625152</v>
      </c>
      <c r="L243" s="20">
        <v>99.902828088132665</v>
      </c>
      <c r="M243" s="18" t="s">
        <v>1784</v>
      </c>
      <c r="N243" s="18"/>
      <c r="O243" s="25" t="s">
        <v>396</v>
      </c>
      <c r="P243" s="26"/>
      <c r="Q243" s="26"/>
      <c r="R243" s="25"/>
      <c r="S243" s="74" t="s">
        <v>3554</v>
      </c>
      <c r="T243" s="21">
        <v>29.574258083812435</v>
      </c>
      <c r="U243" s="22">
        <v>7019.455078125</v>
      </c>
      <c r="V243" s="22">
        <v>4947.52490234375</v>
      </c>
      <c r="W243" s="23"/>
      <c r="X243" s="24"/>
      <c r="Y243" s="24"/>
      <c r="Z243" s="15">
        <v>243</v>
      </c>
      <c r="AA243" s="15"/>
      <c r="AB243" s="16"/>
      <c r="AC243">
        <v>80</v>
      </c>
      <c r="AD243">
        <v>92</v>
      </c>
      <c r="AE243">
        <v>227</v>
      </c>
      <c r="AF243">
        <v>0</v>
      </c>
      <c r="AG243" t="s">
        <v>869</v>
      </c>
      <c r="AH243" t="s">
        <v>1017</v>
      </c>
      <c r="AI243">
        <v>0</v>
      </c>
      <c r="AJ243" t="s">
        <v>1329</v>
      </c>
      <c r="AK243" t="s">
        <v>1960</v>
      </c>
      <c r="AL243" t="s">
        <v>2236</v>
      </c>
      <c r="AM243" s="3" t="str">
        <f>Vertices[[#This Row],[Vertex]]&amp;CHAR(10)&amp;Vertices[[#This Row],[Followers]]&amp;CHAR(10)&amp;Vertices[[#This Row],[Description]]&amp;CHAR(10)&amp;Vertices[[#This Row],[Tweet]]</f>
        <v>JuUm
92
PhD in DERI with interests in focused crawling and meta data extraction
RT @jahendler: #www2010 exciting that so many interesting things are happening at the same time - frustrating too...</v>
      </c>
      <c r="AN243" t="s">
        <v>2670</v>
      </c>
      <c r="AO243" t="s">
        <v>3114</v>
      </c>
    </row>
    <row r="244" spans="1:41" ht="34.049999999999997" customHeight="1">
      <c r="A244" s="17" t="s">
        <v>212</v>
      </c>
      <c r="C244" s="60">
        <v>1</v>
      </c>
      <c r="D244" s="60">
        <v>4</v>
      </c>
      <c r="E244" s="61">
        <v>8.5824083178474039E-4</v>
      </c>
      <c r="F244" s="61">
        <v>2.682151589242054</v>
      </c>
      <c r="G244" s="61">
        <v>1.2257022127722195E-2</v>
      </c>
      <c r="H244" s="61">
        <v>0.3</v>
      </c>
      <c r="I244" s="18"/>
      <c r="J244" s="18"/>
      <c r="K244" s="19">
        <v>2.6336154776299878</v>
      </c>
      <c r="L244" s="20">
        <v>99.703964640590215</v>
      </c>
      <c r="M244" s="18" t="s">
        <v>1644</v>
      </c>
      <c r="N244" s="18"/>
      <c r="O244" s="25" t="s">
        <v>212</v>
      </c>
      <c r="P244" s="26"/>
      <c r="Q244" s="26"/>
      <c r="R244" s="25"/>
      <c r="S244" s="74" t="s">
        <v>3555</v>
      </c>
      <c r="T244" s="21">
        <v>88.051809511149514</v>
      </c>
      <c r="U244" s="22">
        <v>5036.99658203125</v>
      </c>
      <c r="V244" s="22">
        <v>2970.028076171875</v>
      </c>
      <c r="W244" s="23"/>
      <c r="X244" s="24"/>
      <c r="Y244" s="24"/>
      <c r="Z244" s="15">
        <v>244</v>
      </c>
      <c r="AA244" s="15"/>
      <c r="AB244" s="16"/>
      <c r="AC244">
        <v>133</v>
      </c>
      <c r="AD244">
        <v>268</v>
      </c>
      <c r="AE244">
        <v>8750</v>
      </c>
      <c r="AF244">
        <v>2</v>
      </c>
      <c r="AG244" t="s">
        <v>744</v>
      </c>
      <c r="AH244" t="s">
        <v>1021</v>
      </c>
      <c r="AI244">
        <v>32400</v>
      </c>
      <c r="AJ244" t="s">
        <v>1189</v>
      </c>
      <c r="AK244" t="s">
        <v>1960</v>
      </c>
      <c r="AL244" t="s">
        <v>2096</v>
      </c>
      <c r="AM244" s="3" t="str">
        <f>Vertices[[#This Row],[Vertex]]&amp;CHAR(10)&amp;Vertices[[#This Row],[Followers]]&amp;CHAR(10)&amp;Vertices[[#This Row],[Description]]&amp;CHAR(10)&amp;Vertices[[#This Row],[Tweet]]</f>
        <v>yssk22
268
web developer || Relaxed || SPEED fan &amp;&amp; Otaku
RT @janl: If you are at @www2010 and interested in @CouchDB, meet up with @bigbluehat! :)</v>
      </c>
      <c r="AN244" t="s">
        <v>2545</v>
      </c>
      <c r="AO244" t="s">
        <v>2974</v>
      </c>
    </row>
    <row r="245" spans="1:41" ht="34.049999999999997" customHeight="1">
      <c r="A245" s="17" t="s">
        <v>477</v>
      </c>
      <c r="C245" s="60">
        <v>2</v>
      </c>
      <c r="D245" s="60">
        <v>4</v>
      </c>
      <c r="E245" s="61">
        <v>8.437512280363924E-4</v>
      </c>
      <c r="F245" s="61">
        <v>3.315403422982885</v>
      </c>
      <c r="G245" s="61">
        <v>2.3541998399088317E-3</v>
      </c>
      <c r="H245" s="61">
        <v>0</v>
      </c>
      <c r="I245" s="18"/>
      <c r="J245" s="18"/>
      <c r="K245" s="19">
        <v>2.0894800483675939</v>
      </c>
      <c r="L245" s="20">
        <v>99.958193479778004</v>
      </c>
      <c r="M245" s="18" t="s">
        <v>1893</v>
      </c>
      <c r="N245" s="18"/>
      <c r="O245" s="25" t="s">
        <v>477</v>
      </c>
      <c r="P245" s="26"/>
      <c r="Q245" s="26"/>
      <c r="R245" s="25"/>
      <c r="S245" s="74" t="s">
        <v>3556</v>
      </c>
      <c r="T245" s="21">
        <v>13.293576152337907</v>
      </c>
      <c r="U245" s="22">
        <v>1247.4510498046875</v>
      </c>
      <c r="V245" s="22">
        <v>5687.283203125</v>
      </c>
      <c r="W245" s="23"/>
      <c r="X245" s="24"/>
      <c r="Y245" s="24"/>
      <c r="Z245" s="15">
        <v>245</v>
      </c>
      <c r="AA245" s="15"/>
      <c r="AB245" s="16"/>
      <c r="AC245">
        <v>38</v>
      </c>
      <c r="AD245">
        <v>43</v>
      </c>
      <c r="AE245">
        <v>153</v>
      </c>
      <c r="AF245">
        <v>0</v>
      </c>
      <c r="AG245" t="s">
        <v>948</v>
      </c>
      <c r="AH245" t="s">
        <v>1020</v>
      </c>
      <c r="AI245">
        <v>-18000</v>
      </c>
      <c r="AJ245" t="s">
        <v>1439</v>
      </c>
      <c r="AK245" t="s">
        <v>1960</v>
      </c>
      <c r="AL245" t="s">
        <v>2346</v>
      </c>
      <c r="AM245" s="3" t="str">
        <f>Vertices[[#This Row],[Vertex]]&amp;CHAR(10)&amp;Vertices[[#This Row],[Followers]]&amp;CHAR(10)&amp;Vertices[[#This Row],[Description]]&amp;CHAR(10)&amp;Vertices[[#This Row],[Tweet]]</f>
        <v>Zazouforget
43
Yes it's Zazou the clown
RT @lrainie: Cerf's wine cellar is on the network! Tells him room temp and other stuff. amazing #www2010</v>
      </c>
      <c r="AN245" t="s">
        <v>2773</v>
      </c>
      <c r="AO245" t="s">
        <v>3222</v>
      </c>
    </row>
    <row r="246" spans="1:41" ht="34.049999999999997" customHeight="1">
      <c r="A246" s="17" t="s">
        <v>248</v>
      </c>
      <c r="C246" s="60">
        <v>0</v>
      </c>
      <c r="D246" s="60">
        <v>2</v>
      </c>
      <c r="E246" s="61">
        <v>8.3423580278995182E-4</v>
      </c>
      <c r="F246" s="61">
        <v>3.2787286063569683</v>
      </c>
      <c r="G246" s="61">
        <v>2.3417593569458528E-3</v>
      </c>
      <c r="H246" s="61">
        <v>0</v>
      </c>
      <c r="I246" s="18"/>
      <c r="J246" s="18"/>
      <c r="K246" s="19">
        <v>2.6360338573155984</v>
      </c>
      <c r="L246" s="20">
        <v>99.702834734638259</v>
      </c>
      <c r="M246" s="18" t="s">
        <v>1695</v>
      </c>
      <c r="N246" s="18"/>
      <c r="O246" s="25" t="s">
        <v>248</v>
      </c>
      <c r="P246" s="26"/>
      <c r="Q246" s="26"/>
      <c r="R246" s="25"/>
      <c r="S246" s="74" t="s">
        <v>3557</v>
      </c>
      <c r="T246" s="21">
        <v>88.384068326077568</v>
      </c>
      <c r="U246" s="22">
        <v>3151.64892578125</v>
      </c>
      <c r="V246" s="22">
        <v>8806.6689453125</v>
      </c>
      <c r="W246" s="23"/>
      <c r="X246" s="24"/>
      <c r="Y246" s="24"/>
      <c r="Z246" s="15">
        <v>246</v>
      </c>
      <c r="AA246" s="15"/>
      <c r="AB246" s="16"/>
      <c r="AC246">
        <v>154</v>
      </c>
      <c r="AD246">
        <v>269</v>
      </c>
      <c r="AE246">
        <v>277</v>
      </c>
      <c r="AF246">
        <v>1</v>
      </c>
      <c r="AG246" t="s">
        <v>790</v>
      </c>
      <c r="AH246" t="s">
        <v>1012</v>
      </c>
      <c r="AI246">
        <v>-28800</v>
      </c>
      <c r="AJ246" t="s">
        <v>1240</v>
      </c>
      <c r="AK246" t="s">
        <v>1960</v>
      </c>
      <c r="AL246" t="s">
        <v>2147</v>
      </c>
      <c r="AM246" s="3" t="str">
        <f>Vertices[[#This Row],[Vertex]]&amp;CHAR(10)&amp;Vertices[[#This Row],[Followers]]&amp;CHAR(10)&amp;Vertices[[#This Row],[Description]]&amp;CHAR(10)&amp;Vertices[[#This Row],[Tweet]]</f>
        <v>kegill_uw
269
Primary account is @kegill. Professor @ UW. This account is course-related - digital journalism, social media, economics.
.@MSFTResearch is presenting 17 papers during #WWW2010 http://bit.ly/bn9iV9</v>
      </c>
      <c r="AN246" t="s">
        <v>2593</v>
      </c>
      <c r="AO246" t="s">
        <v>3025</v>
      </c>
    </row>
    <row r="247" spans="1:41" ht="34.049999999999997" customHeight="1">
      <c r="A247" s="17" t="s">
        <v>485</v>
      </c>
      <c r="C247" s="60">
        <v>5</v>
      </c>
      <c r="D247" s="60">
        <v>4</v>
      </c>
      <c r="E247" s="61">
        <v>8.2757948541196859E-4</v>
      </c>
      <c r="F247" s="61">
        <v>2.5770171149144256</v>
      </c>
      <c r="G247" s="61">
        <v>2.1851389356288883E-2</v>
      </c>
      <c r="H247" s="61">
        <v>0.2857142857142857</v>
      </c>
      <c r="I247" s="18"/>
      <c r="J247" s="18"/>
      <c r="K247" s="19">
        <v>2.7351874244256349</v>
      </c>
      <c r="L247" s="20">
        <v>99.656508590608482</v>
      </c>
      <c r="M247" s="18" t="s">
        <v>1785</v>
      </c>
      <c r="N247" s="18"/>
      <c r="O247" s="25" t="s">
        <v>485</v>
      </c>
      <c r="P247" s="26"/>
      <c r="Q247" s="26"/>
      <c r="R247" s="25"/>
      <c r="S247" s="74" t="s">
        <v>3558</v>
      </c>
      <c r="T247" s="21">
        <v>102.00667973812767</v>
      </c>
      <c r="U247" s="22">
        <v>3537.0859375</v>
      </c>
      <c r="V247" s="22">
        <v>5315.05224609375</v>
      </c>
      <c r="W247" s="23"/>
      <c r="X247" s="24"/>
      <c r="Y247" s="24"/>
      <c r="Z247" s="15">
        <v>247</v>
      </c>
      <c r="AA247" s="15"/>
      <c r="AB247" s="16"/>
      <c r="AC247">
        <v>747</v>
      </c>
      <c r="AD247">
        <v>310</v>
      </c>
      <c r="AE247">
        <v>2294</v>
      </c>
      <c r="AF247">
        <v>1375</v>
      </c>
      <c r="AG247" t="s">
        <v>870</v>
      </c>
      <c r="AH247" t="s">
        <v>1008</v>
      </c>
      <c r="AI247">
        <v>-18000</v>
      </c>
      <c r="AJ247" t="s">
        <v>1330</v>
      </c>
      <c r="AK247" t="s">
        <v>1960</v>
      </c>
      <c r="AL247" t="s">
        <v>2237</v>
      </c>
      <c r="AM247" s="3" t="str">
        <f>Vertices[[#This Row],[Vertex]]&amp;CHAR(10)&amp;Vertices[[#This Row],[Followers]]&amp;CHAR(10)&amp;Vertices[[#This Row],[Description]]&amp;CHAR(10)&amp;Vertices[[#This Row],[Tweet]]</f>
        <v>ogemarques
310
Professor, author, computer scientist, engineer. Freethinker. Loves science, education, math, tech, jazz, soccer (Barça!), image&amp;video, vision, brain stuff.
RT @nitya: Semantic Search Workshop (#semsearch10) program (also with papers online) at #www2010 http://bit.ly/aJZQQC</v>
      </c>
      <c r="AN247" t="s">
        <v>2651</v>
      </c>
      <c r="AO247" t="s">
        <v>3115</v>
      </c>
    </row>
    <row r="248" spans="1:41" ht="34.049999999999997" customHeight="1">
      <c r="A248" s="17" t="s">
        <v>418</v>
      </c>
      <c r="C248" s="60">
        <v>0</v>
      </c>
      <c r="D248" s="60">
        <v>2</v>
      </c>
      <c r="E248" s="61">
        <v>7.4701718629057931E-4</v>
      </c>
      <c r="F248" s="61">
        <v>3.415647921760391</v>
      </c>
      <c r="G248" s="61">
        <v>1.0033962580387724E-3</v>
      </c>
      <c r="H248" s="61">
        <v>0</v>
      </c>
      <c r="I248" s="18"/>
      <c r="J248" s="18"/>
      <c r="K248" s="19">
        <v>2.9480048367593712</v>
      </c>
      <c r="L248" s="20">
        <v>99.557076866837264</v>
      </c>
      <c r="M248" s="18" t="s">
        <v>1870</v>
      </c>
      <c r="N248" s="18"/>
      <c r="O248" s="25" t="s">
        <v>418</v>
      </c>
      <c r="P248" s="26"/>
      <c r="Q248" s="26"/>
      <c r="R248" s="25"/>
      <c r="S248" s="74" t="s">
        <v>3559</v>
      </c>
      <c r="T248" s="21">
        <v>131.24545545179623</v>
      </c>
      <c r="U248" s="22">
        <v>6016.66162109375</v>
      </c>
      <c r="V248" s="22">
        <v>1698.7371826171875</v>
      </c>
      <c r="W248" s="23"/>
      <c r="X248" s="24"/>
      <c r="Y248" s="24"/>
      <c r="Z248" s="15">
        <v>248</v>
      </c>
      <c r="AA248" s="15"/>
      <c r="AB248" s="16"/>
      <c r="AC248">
        <v>599</v>
      </c>
      <c r="AD248">
        <v>398</v>
      </c>
      <c r="AE248">
        <v>4031</v>
      </c>
      <c r="AF248">
        <v>8</v>
      </c>
      <c r="AG248" t="s">
        <v>930</v>
      </c>
      <c r="AH248" t="s">
        <v>1008</v>
      </c>
      <c r="AI248">
        <v>-18000</v>
      </c>
      <c r="AJ248" t="s">
        <v>1415</v>
      </c>
      <c r="AK248" t="s">
        <v>1960</v>
      </c>
      <c r="AL248" t="s">
        <v>2322</v>
      </c>
      <c r="AM248" s="3" t="str">
        <f>Vertices[[#This Row],[Vertex]]&amp;CHAR(10)&amp;Vertices[[#This Row],[Followers]]&amp;CHAR(10)&amp;Vertices[[#This Row],[Description]]&amp;CHAR(10)&amp;Vertices[[#This Row],[Tweet]]</f>
        <v>JacobyDave
398
A programmer and geek. A guitarist, a mandolin player, a harp blower and a fiddle owner. A music collector and all-around know-it-all.
RT @kevinmarks: Vint Cerf: we have naïve browsers that run with too much privilege, and trust too many certs #www2010</v>
      </c>
      <c r="AN248" t="s">
        <v>2749</v>
      </c>
      <c r="AO248" t="s">
        <v>3199</v>
      </c>
    </row>
    <row r="249" spans="1:41" ht="34.049999999999997" customHeight="1">
      <c r="A249" s="17" t="s">
        <v>217</v>
      </c>
      <c r="C249" s="60">
        <v>3</v>
      </c>
      <c r="D249" s="60">
        <v>2</v>
      </c>
      <c r="E249" s="61">
        <v>7.3942694681054159E-4</v>
      </c>
      <c r="F249" s="61">
        <v>2.6992665036674817</v>
      </c>
      <c r="G249" s="61">
        <v>1.7098000438312163E-2</v>
      </c>
      <c r="H249" s="61">
        <v>0.33333333333333331</v>
      </c>
      <c r="I249" s="18"/>
      <c r="J249" s="18"/>
      <c r="K249" s="19">
        <v>2.0145102781136637</v>
      </c>
      <c r="L249" s="20">
        <v>99.993220564288322</v>
      </c>
      <c r="M249" s="18" t="s">
        <v>1652</v>
      </c>
      <c r="N249" s="18"/>
      <c r="O249" s="25" t="s">
        <v>217</v>
      </c>
      <c r="P249" s="26"/>
      <c r="Q249" s="26"/>
      <c r="R249" s="25"/>
      <c r="S249" s="74" t="s">
        <v>3560</v>
      </c>
      <c r="T249" s="21">
        <v>2.9935528895683094</v>
      </c>
      <c r="U249" s="22">
        <v>6835.61474609375</v>
      </c>
      <c r="V249" s="22">
        <v>3628.1083984375</v>
      </c>
      <c r="W249" s="23"/>
      <c r="X249" s="24"/>
      <c r="Y249" s="24"/>
      <c r="Z249" s="15">
        <v>249</v>
      </c>
      <c r="AA249" s="15"/>
      <c r="AB249" s="16"/>
      <c r="AC249">
        <v>16</v>
      </c>
      <c r="AD249">
        <v>12</v>
      </c>
      <c r="AE249">
        <v>18</v>
      </c>
      <c r="AF249">
        <v>0</v>
      </c>
      <c r="AH249" t="s">
        <v>1006</v>
      </c>
      <c r="AI249">
        <v>0</v>
      </c>
      <c r="AJ249" t="s">
        <v>1197</v>
      </c>
      <c r="AK249" t="s">
        <v>1960</v>
      </c>
      <c r="AL249" t="s">
        <v>2104</v>
      </c>
      <c r="AM249" s="3" t="str">
        <f>Vertices[[#This Row],[Vertex]]&amp;CHAR(10)&amp;Vertices[[#This Row],[Followers]]&amp;CHAR(10)&amp;Vertices[[#This Row],[Description]]&amp;CHAR(10)&amp;Vertices[[#This Row],[Tweet]]</f>
        <v>msalvadores
12
geoservice: a compass for the web of data. Presentation http://bit.ly/b58xou #lod2010 #linkeddata #www2010</v>
      </c>
      <c r="AN249" t="s">
        <v>2553</v>
      </c>
      <c r="AO249" t="s">
        <v>2982</v>
      </c>
    </row>
    <row r="250" spans="1:41" ht="34.049999999999997" customHeight="1">
      <c r="A250" s="17" t="s">
        <v>232</v>
      </c>
      <c r="C250" s="60">
        <v>2</v>
      </c>
      <c r="D250" s="60">
        <v>6</v>
      </c>
      <c r="E250" s="61">
        <v>7.1322667932383716E-4</v>
      </c>
      <c r="F250" s="61">
        <v>2.9144254278728607</v>
      </c>
      <c r="G250" s="61">
        <v>1.4608152245619359E-2</v>
      </c>
      <c r="H250" s="61">
        <v>0.13333333333333333</v>
      </c>
      <c r="I250" s="18"/>
      <c r="J250" s="18"/>
      <c r="K250" s="19">
        <v>2.3966142684401452</v>
      </c>
      <c r="L250" s="20">
        <v>99.814695423880892</v>
      </c>
      <c r="M250" s="18" t="s">
        <v>1676</v>
      </c>
      <c r="N250" s="18"/>
      <c r="O250" s="25" t="s">
        <v>232</v>
      </c>
      <c r="P250" s="26"/>
      <c r="Q250" s="26"/>
      <c r="R250" s="25"/>
      <c r="S250" s="74" t="s">
        <v>3561</v>
      </c>
      <c r="T250" s="21">
        <v>55.490445648200456</v>
      </c>
      <c r="U250" s="22">
        <v>6099.80859375</v>
      </c>
      <c r="V250" s="22">
        <v>8131.185546875</v>
      </c>
      <c r="W250" s="23"/>
      <c r="X250" s="24"/>
      <c r="Y250" s="24"/>
      <c r="Z250" s="15">
        <v>250</v>
      </c>
      <c r="AA250" s="15"/>
      <c r="AB250" s="16"/>
      <c r="AC250">
        <v>204</v>
      </c>
      <c r="AD250">
        <v>170</v>
      </c>
      <c r="AE250">
        <v>558</v>
      </c>
      <c r="AF250">
        <v>51</v>
      </c>
      <c r="AG250" t="s">
        <v>772</v>
      </c>
      <c r="AH250" t="s">
        <v>1006</v>
      </c>
      <c r="AI250">
        <v>0</v>
      </c>
      <c r="AJ250" t="s">
        <v>1221</v>
      </c>
      <c r="AK250" t="s">
        <v>1960</v>
      </c>
      <c r="AL250" t="s">
        <v>2128</v>
      </c>
      <c r="AM250" s="3" t="str">
        <f>Vertices[[#This Row],[Vertex]]&amp;CHAR(10)&amp;Vertices[[#This Row],[Followers]]&amp;CHAR(10)&amp;Vertices[[#This Row],[Description]]&amp;CHAR(10)&amp;Vertices[[#This Row],[Tweet]]</f>
        <v>paulusm
170
Lecturer at UWE, Web tech, IA/UX, information, knowledge, libraries || nu-jazz || JGBallard 
RT @mstrohm: twitter roomstreams for every conference room at #www2010 can be found at http://bit.ly/bRfE69 #302C</v>
      </c>
      <c r="AN250" t="s">
        <v>2576</v>
      </c>
      <c r="AO250" t="s">
        <v>3006</v>
      </c>
    </row>
    <row r="251" spans="1:41" ht="34.049999999999997" customHeight="1">
      <c r="A251" s="17" t="s">
        <v>455</v>
      </c>
      <c r="C251" s="60">
        <v>4</v>
      </c>
      <c r="D251" s="60">
        <v>1</v>
      </c>
      <c r="E251" s="61">
        <v>7.0281527631993533E-4</v>
      </c>
      <c r="F251" s="61">
        <v>3.2836185819070907</v>
      </c>
      <c r="G251" s="61">
        <v>3.2843510110084529E-3</v>
      </c>
      <c r="H251" s="61">
        <v>0.05</v>
      </c>
      <c r="I251" s="18"/>
      <c r="J251" s="18"/>
      <c r="K251" s="19">
        <v>10</v>
      </c>
      <c r="L251" s="20">
        <v>90.133661227609579</v>
      </c>
      <c r="M251" s="18" t="s">
        <v>1640</v>
      </c>
      <c r="N251" s="18"/>
      <c r="O251" s="25" t="s">
        <v>455</v>
      </c>
      <c r="P251" s="26"/>
      <c r="Q251" s="26"/>
      <c r="R251" s="25"/>
      <c r="S251" s="74" t="s">
        <v>3562</v>
      </c>
      <c r="T251" s="21">
        <v>2902.2839719517465</v>
      </c>
      <c r="U251" s="22">
        <v>2693.429931640625</v>
      </c>
      <c r="V251" s="22">
        <v>2998.87158203125</v>
      </c>
      <c r="W251" s="23"/>
      <c r="X251" s="24"/>
      <c r="Y251" s="24"/>
      <c r="Z251" s="15">
        <v>251</v>
      </c>
      <c r="AA251" s="15"/>
      <c r="AB251" s="16"/>
      <c r="AC251">
        <v>1838</v>
      </c>
      <c r="AD251">
        <v>8738</v>
      </c>
      <c r="AE251">
        <v>8528</v>
      </c>
      <c r="AF251">
        <v>14</v>
      </c>
      <c r="AG251" t="s">
        <v>740</v>
      </c>
      <c r="AH251" t="s">
        <v>1011</v>
      </c>
      <c r="AI251">
        <v>3600</v>
      </c>
      <c r="AJ251" t="s">
        <v>1185</v>
      </c>
      <c r="AK251" t="s">
        <v>1960</v>
      </c>
      <c r="AL251" t="s">
        <v>2092</v>
      </c>
      <c r="AM251" s="3" t="str">
        <f>Vertices[[#This Row],[Vertex]]&amp;CHAR(10)&amp;Vertices[[#This Row],[Followers]]&amp;CHAR(10)&amp;Vertices[[#This Row],[Description]]&amp;CHAR(10)&amp;Vertices[[#This Row],[Tweet]]</f>
        <v>dreig
8738
Profesora (F2F, e-learning) en Social Media, Comunidades, Innovación, Tendencias web. Universidades y Organizaciones. Consultora  y blogger.
ahora sí a dormir, con algo bueno  #www2010 ante las conspiraciones potenciales contra la web (FB), es fácil hablar, pero debemos construir</v>
      </c>
      <c r="AN251" t="s">
        <v>2541</v>
      </c>
      <c r="AO251" t="s">
        <v>2970</v>
      </c>
    </row>
    <row r="252" spans="1:41" ht="34.049999999999997" customHeight="1">
      <c r="A252" s="17" t="s">
        <v>315</v>
      </c>
      <c r="C252" s="60">
        <v>2</v>
      </c>
      <c r="D252" s="60">
        <v>5</v>
      </c>
      <c r="E252" s="61">
        <v>6.9695470886345639E-4</v>
      </c>
      <c r="F252" s="61">
        <v>2.58679706601467</v>
      </c>
      <c r="G252" s="61">
        <v>2.0790101525160986E-2</v>
      </c>
      <c r="H252" s="61">
        <v>0.26666666666666666</v>
      </c>
      <c r="I252" s="18"/>
      <c r="J252" s="18"/>
      <c r="K252" s="19">
        <v>2.2684401451027814</v>
      </c>
      <c r="L252" s="20">
        <v>99.874580439334025</v>
      </c>
      <c r="M252" s="18" t="s">
        <v>1764</v>
      </c>
      <c r="N252" s="18"/>
      <c r="O252" s="25" t="s">
        <v>315</v>
      </c>
      <c r="P252" s="26"/>
      <c r="Q252" s="26"/>
      <c r="R252" s="25"/>
      <c r="S252" s="74" t="s">
        <v>3563</v>
      </c>
      <c r="T252" s="21">
        <v>37.880728457013724</v>
      </c>
      <c r="U252" s="22">
        <v>4463.38232421875</v>
      </c>
      <c r="V252" s="22">
        <v>3878.4501953125</v>
      </c>
      <c r="W252" s="23"/>
      <c r="X252" s="24"/>
      <c r="Y252" s="24"/>
      <c r="Z252" s="15">
        <v>252</v>
      </c>
      <c r="AA252" s="15"/>
      <c r="AB252" s="16"/>
      <c r="AC252">
        <v>122</v>
      </c>
      <c r="AD252">
        <v>117</v>
      </c>
      <c r="AE252">
        <v>131</v>
      </c>
      <c r="AF252">
        <v>0</v>
      </c>
      <c r="AG252" t="s">
        <v>852</v>
      </c>
      <c r="AH252" t="s">
        <v>1045</v>
      </c>
      <c r="AI252">
        <v>7200</v>
      </c>
      <c r="AJ252" t="s">
        <v>1309</v>
      </c>
      <c r="AK252" t="s">
        <v>1960</v>
      </c>
      <c r="AL252" t="s">
        <v>2216</v>
      </c>
      <c r="AM252" s="3" t="str">
        <f>Vertices[[#This Row],[Vertex]]&amp;CHAR(10)&amp;Vertices[[#This Row],[Followers]]&amp;CHAR(10)&amp;Vertices[[#This Row],[Description]]&amp;CHAR(10)&amp;Vertices[[#This Row],[Tweet]]</f>
        <v>uskudarli
117
Think and play with social and semantic web...
RT @nitya: Semantic Search Workshop (#semsearch10) program (also with papers online) at #www2010 http://bit.ly/aJZQQC</v>
      </c>
      <c r="AN252" t="s">
        <v>2651</v>
      </c>
      <c r="AO252" t="s">
        <v>3094</v>
      </c>
    </row>
    <row r="253" spans="1:41" ht="34.049999999999997" customHeight="1">
      <c r="A253" s="17" t="s">
        <v>242</v>
      </c>
      <c r="C253" s="60">
        <v>1</v>
      </c>
      <c r="D253" s="60">
        <v>6</v>
      </c>
      <c r="E253" s="61">
        <v>6.8639359330518925E-4</v>
      </c>
      <c r="F253" s="61">
        <v>2.9070904645476774</v>
      </c>
      <c r="G253" s="61">
        <v>3.0874477679807149E-2</v>
      </c>
      <c r="H253" s="61">
        <v>0.43333333333333335</v>
      </c>
      <c r="I253" s="18"/>
      <c r="J253" s="18"/>
      <c r="K253" s="19">
        <v>2.5828295042321643</v>
      </c>
      <c r="L253" s="20">
        <v>99.727692665581074</v>
      </c>
      <c r="M253" s="18" t="s">
        <v>1688</v>
      </c>
      <c r="N253" s="18"/>
      <c r="O253" s="25" t="s">
        <v>242</v>
      </c>
      <c r="P253" s="26"/>
      <c r="Q253" s="26"/>
      <c r="R253" s="25"/>
      <c r="S253" s="74" t="s">
        <v>3564</v>
      </c>
      <c r="T253" s="21">
        <v>81.074374397660435</v>
      </c>
      <c r="U253" s="22">
        <v>7993.8603515625</v>
      </c>
      <c r="V253" s="22">
        <v>5113.25048828125</v>
      </c>
      <c r="W253" s="23"/>
      <c r="X253" s="24"/>
      <c r="Y253" s="24"/>
      <c r="Z253" s="15">
        <v>253</v>
      </c>
      <c r="AA253" s="15"/>
      <c r="AB253" s="16"/>
      <c r="AC253">
        <v>249</v>
      </c>
      <c r="AD253">
        <v>247</v>
      </c>
      <c r="AE253">
        <v>823</v>
      </c>
      <c r="AF253">
        <v>0</v>
      </c>
      <c r="AG253" t="s">
        <v>783</v>
      </c>
      <c r="AH253" t="s">
        <v>1019</v>
      </c>
      <c r="AI253">
        <v>3600</v>
      </c>
      <c r="AJ253" t="s">
        <v>1233</v>
      </c>
      <c r="AK253" t="s">
        <v>1960</v>
      </c>
      <c r="AL253" t="s">
        <v>2140</v>
      </c>
      <c r="AM253" s="3" t="str">
        <f>Vertices[[#This Row],[Vertex]]&amp;CHAR(10)&amp;Vertices[[#This Row],[Followers]]&amp;CHAR(10)&amp;Vertices[[#This Row],[Description]]&amp;CHAR(10)&amp;Vertices[[#This Row],[Tweet]]</f>
        <v>pumba_lt
247
Web developer from concept to implementation
RT @tommyh: Niko Popitsch presenting now about lifting filesystems into the #linkeddata cloud with TripFS: http://is.gd/bJPxs (pdf) #ldow2010 #www2010</v>
      </c>
      <c r="AN253" t="s">
        <v>2588</v>
      </c>
      <c r="AO253" t="s">
        <v>3018</v>
      </c>
    </row>
    <row r="254" spans="1:41" ht="34.049999999999997" customHeight="1">
      <c r="A254" s="17" t="s">
        <v>199</v>
      </c>
      <c r="C254" s="60">
        <v>1</v>
      </c>
      <c r="D254" s="60">
        <v>3</v>
      </c>
      <c r="E254" s="61">
        <v>6.7274530372921169E-4</v>
      </c>
      <c r="F254" s="61">
        <v>3.1907090464547676</v>
      </c>
      <c r="G254" s="61">
        <v>1.9412460644160701E-3</v>
      </c>
      <c r="H254" s="61">
        <v>0.16666666666666666</v>
      </c>
      <c r="I254" s="18"/>
      <c r="J254" s="18"/>
      <c r="K254" s="19">
        <v>3.257557436517533</v>
      </c>
      <c r="L254" s="20">
        <v>99.412448904988196</v>
      </c>
      <c r="M254" s="18" t="s">
        <v>1612</v>
      </c>
      <c r="N254" s="18"/>
      <c r="O254" s="25" t="s">
        <v>199</v>
      </c>
      <c r="P254" s="26"/>
      <c r="Q254" s="26"/>
      <c r="R254" s="25"/>
      <c r="S254" s="74" t="s">
        <v>3565</v>
      </c>
      <c r="T254" s="21">
        <v>173.77458376258681</v>
      </c>
      <c r="U254" s="22">
        <v>2594.346435546875</v>
      </c>
      <c r="V254" s="22">
        <v>1992.370361328125</v>
      </c>
      <c r="W254" s="23"/>
      <c r="X254" s="24"/>
      <c r="Y254" s="24"/>
      <c r="Z254" s="15">
        <v>254</v>
      </c>
      <c r="AA254" s="15"/>
      <c r="AB254" s="16"/>
      <c r="AC254">
        <v>409</v>
      </c>
      <c r="AD254">
        <v>526</v>
      </c>
      <c r="AE254">
        <v>5197</v>
      </c>
      <c r="AF254">
        <v>116</v>
      </c>
      <c r="AG254" t="s">
        <v>714</v>
      </c>
      <c r="AH254" t="s">
        <v>1009</v>
      </c>
      <c r="AI254">
        <v>-21600</v>
      </c>
      <c r="AJ254" t="s">
        <v>1157</v>
      </c>
      <c r="AK254" t="s">
        <v>1960</v>
      </c>
      <c r="AL254" t="s">
        <v>2064</v>
      </c>
      <c r="AM254" s="3" t="str">
        <f>Vertices[[#This Row],[Vertex]]&amp;CHAR(10)&amp;Vertices[[#This Row],[Followers]]&amp;CHAR(10)&amp;Vertices[[#This Row],[Description]]&amp;CHAR(10)&amp;Vertices[[#This Row],[Tweet]]</f>
        <v>sandymaxey
526
Economic development consultant fascinated by innovation, sustainability, community economic development, networks and compelling people with big brains.
RT @smalljones: #www2010  #wral Raleigh hosts Web visionaries for week-long conference http://wral.m0bl.net/r/6cyyv</v>
      </c>
      <c r="AN254" t="s">
        <v>2514</v>
      </c>
      <c r="AO254" t="s">
        <v>2942</v>
      </c>
    </row>
    <row r="255" spans="1:41" ht="34.049999999999997" customHeight="1">
      <c r="A255" s="17" t="s">
        <v>388</v>
      </c>
      <c r="C255" s="60">
        <v>2</v>
      </c>
      <c r="D255" s="60">
        <v>5</v>
      </c>
      <c r="E255" s="61">
        <v>6.6635917626609248E-4</v>
      </c>
      <c r="F255" s="61">
        <v>3.2347188264058682</v>
      </c>
      <c r="G255" s="61">
        <v>1.5316855989755095E-3</v>
      </c>
      <c r="H255" s="61">
        <v>0.15</v>
      </c>
      <c r="I255" s="18"/>
      <c r="J255" s="18"/>
      <c r="K255" s="19">
        <v>3.3276904474002418</v>
      </c>
      <c r="L255" s="20">
        <v>99.379681632381775</v>
      </c>
      <c r="M255" s="18" t="s">
        <v>1848</v>
      </c>
      <c r="N255" s="18"/>
      <c r="O255" s="25" t="s">
        <v>388</v>
      </c>
      <c r="P255" s="26"/>
      <c r="Q255" s="26"/>
      <c r="R255" s="25"/>
      <c r="S255" s="74" t="s">
        <v>3566</v>
      </c>
      <c r="T255" s="21">
        <v>183.41008939550031</v>
      </c>
      <c r="U255" s="22">
        <v>3668.365234375</v>
      </c>
      <c r="V255" s="22">
        <v>1458.0484619140625</v>
      </c>
      <c r="W255" s="23"/>
      <c r="X255" s="24"/>
      <c r="Y255" s="24"/>
      <c r="Z255" s="15">
        <v>255</v>
      </c>
      <c r="AA255" s="15"/>
      <c r="AB255" s="16"/>
      <c r="AC255">
        <v>353</v>
      </c>
      <c r="AD255">
        <v>555</v>
      </c>
      <c r="AE255">
        <v>8224</v>
      </c>
      <c r="AF255">
        <v>71</v>
      </c>
      <c r="AG255" t="s">
        <v>914</v>
      </c>
      <c r="AH255" t="s">
        <v>1008</v>
      </c>
      <c r="AI255">
        <v>-18000</v>
      </c>
      <c r="AJ255" t="s">
        <v>1393</v>
      </c>
      <c r="AK255" t="s">
        <v>1960</v>
      </c>
      <c r="AL255" t="s">
        <v>2300</v>
      </c>
      <c r="AM255" s="3" t="str">
        <f>Vertices[[#This Row],[Vertex]]&amp;CHAR(10)&amp;Vertices[[#This Row],[Followers]]&amp;CHAR(10)&amp;Vertices[[#This Row],[Description]]&amp;CHAR(10)&amp;Vertices[[#This Row],[Tweet]]</f>
        <v>ksonney
555
Sysadmin, Writer, Entrepreneur, Father, and UrsulaV's boyfriend. Rated PG13 to R.
RT @exitevent: has a one-on-one with Father of the Internet Vint Cerf this morning at #www2010. Look for a write up later today.</v>
      </c>
      <c r="AN255" t="s">
        <v>2467</v>
      </c>
      <c r="AO255" t="s">
        <v>3178</v>
      </c>
    </row>
    <row r="256" spans="1:41" ht="34.049999999999997" customHeight="1">
      <c r="A256" s="17" t="s">
        <v>295</v>
      </c>
      <c r="C256" s="60">
        <v>2</v>
      </c>
      <c r="D256" s="60">
        <v>2</v>
      </c>
      <c r="E256" s="61">
        <v>6.3998044638668213E-4</v>
      </c>
      <c r="F256" s="61">
        <v>3.1613691931540342</v>
      </c>
      <c r="G256" s="61">
        <v>2.4307129457646162E-3</v>
      </c>
      <c r="H256" s="61">
        <v>0</v>
      </c>
      <c r="I256" s="18"/>
      <c r="J256" s="18"/>
      <c r="K256" s="19">
        <v>5.7557436517533249</v>
      </c>
      <c r="L256" s="20">
        <v>98.245256056628222</v>
      </c>
      <c r="M256" s="18" t="s">
        <v>1747</v>
      </c>
      <c r="N256" s="18"/>
      <c r="O256" s="25" t="s">
        <v>295</v>
      </c>
      <c r="P256" s="26"/>
      <c r="Q256" s="26"/>
      <c r="R256" s="25"/>
      <c r="S256" s="74" t="s">
        <v>3567</v>
      </c>
      <c r="T256" s="21">
        <v>516.99793958326404</v>
      </c>
      <c r="U256" s="22">
        <v>7102.44970703125</v>
      </c>
      <c r="V256" s="22">
        <v>2696.197265625</v>
      </c>
      <c r="W256" s="23"/>
      <c r="X256" s="24"/>
      <c r="Y256" s="24"/>
      <c r="Z256" s="15">
        <v>256</v>
      </c>
      <c r="AA256" s="15"/>
      <c r="AB256" s="16"/>
      <c r="AC256">
        <v>2001</v>
      </c>
      <c r="AD256">
        <v>1559</v>
      </c>
      <c r="AE256">
        <v>417</v>
      </c>
      <c r="AF256">
        <v>4</v>
      </c>
      <c r="AG256" s="14" t="s">
        <v>835</v>
      </c>
      <c r="AH256" t="s">
        <v>1042</v>
      </c>
      <c r="AI256">
        <v>19800</v>
      </c>
      <c r="AJ256" t="s">
        <v>1292</v>
      </c>
      <c r="AK256" t="s">
        <v>1960</v>
      </c>
      <c r="AL256" t="s">
        <v>2199</v>
      </c>
      <c r="AM256" s="3" t="str">
        <f>Vertices[[#This Row],[Vertex]]&amp;CHAR(10)&amp;Vertices[[#This Row],[Followers]]&amp;CHAR(10)&amp;Vertices[[#This Row],[Description]]&amp;CHAR(10)&amp;Vertices[[#This Row],[Tweet]]</f>
        <v>archana13
1559
Content Evangelist at SlideShare
RT @alisohani: If user doesn't feel the magic, it's not relevant, no matter how cool your algorithms are. #www2010 #leanstartup @aleboz</v>
      </c>
      <c r="AN256" t="s">
        <v>2426</v>
      </c>
      <c r="AO256" t="s">
        <v>3077</v>
      </c>
    </row>
    <row r="257" spans="1:41" ht="34.049999999999997" customHeight="1">
      <c r="A257" s="17" t="s">
        <v>301</v>
      </c>
      <c r="C257" s="60">
        <v>1</v>
      </c>
      <c r="D257" s="60">
        <v>3</v>
      </c>
      <c r="E257" s="61">
        <v>6.287544759150176E-4</v>
      </c>
      <c r="F257" s="61">
        <v>2.9486552567237165</v>
      </c>
      <c r="G257" s="61">
        <v>7.4356516774452446E-3</v>
      </c>
      <c r="H257" s="61">
        <v>0.16666666666666666</v>
      </c>
      <c r="I257" s="18"/>
      <c r="J257" s="18"/>
      <c r="K257" s="19">
        <v>2.7714631197097943</v>
      </c>
      <c r="L257" s="20">
        <v>99.639560001329301</v>
      </c>
      <c r="M257" s="18" t="s">
        <v>1756</v>
      </c>
      <c r="N257" s="18"/>
      <c r="O257" s="25" t="s">
        <v>301</v>
      </c>
      <c r="P257" s="26"/>
      <c r="Q257" s="26"/>
      <c r="R257" s="25"/>
      <c r="S257" s="74" t="s">
        <v>3568</v>
      </c>
      <c r="T257" s="21">
        <v>106.99056196204846</v>
      </c>
      <c r="U257" s="22">
        <v>2877.339599609375</v>
      </c>
      <c r="V257" s="22">
        <v>7736.69140625</v>
      </c>
      <c r="W257" s="23"/>
      <c r="X257" s="24"/>
      <c r="Y257" s="24"/>
      <c r="Z257" s="15">
        <v>257</v>
      </c>
      <c r="AA257" s="15"/>
      <c r="AB257" s="16"/>
      <c r="AC257">
        <v>294</v>
      </c>
      <c r="AD257">
        <v>325</v>
      </c>
      <c r="AE257">
        <v>4472</v>
      </c>
      <c r="AF257">
        <v>1666</v>
      </c>
      <c r="AG257" t="s">
        <v>844</v>
      </c>
      <c r="AH257" t="s">
        <v>1012</v>
      </c>
      <c r="AI257">
        <v>-28800</v>
      </c>
      <c r="AJ257" t="s">
        <v>1301</v>
      </c>
      <c r="AK257" t="s">
        <v>1960</v>
      </c>
      <c r="AL257" t="s">
        <v>2208</v>
      </c>
      <c r="AM257" s="3" t="str">
        <f>Vertices[[#This Row],[Vertex]]&amp;CHAR(10)&amp;Vertices[[#This Row],[Followers]]&amp;CHAR(10)&amp;Vertices[[#This Row],[Description]]&amp;CHAR(10)&amp;Vertices[[#This Row],[Tweet]]</f>
        <v>skry
325
User experience geek, art fiend, friend of cats. 
RT @HCIR_GeneG: #www2010 proceedings are available in the ACM Digital library http://bit.ly/dveC5H</v>
      </c>
      <c r="AN257" t="s">
        <v>2632</v>
      </c>
      <c r="AO257" t="s">
        <v>3086</v>
      </c>
    </row>
    <row r="258" spans="1:41" ht="34.049999999999997" customHeight="1">
      <c r="A258" s="17" t="s">
        <v>344</v>
      </c>
      <c r="C258" s="60">
        <v>2</v>
      </c>
      <c r="D258" s="60">
        <v>1</v>
      </c>
      <c r="E258" s="61">
        <v>5.8056691759416322E-4</v>
      </c>
      <c r="F258" s="61">
        <v>2.7726161369193152</v>
      </c>
      <c r="G258" s="61">
        <v>7.1899290659858837E-3</v>
      </c>
      <c r="H258" s="61">
        <v>0</v>
      </c>
      <c r="I258" s="18"/>
      <c r="J258" s="18"/>
      <c r="K258" s="19">
        <v>2.1088270858524787</v>
      </c>
      <c r="L258" s="20">
        <v>99.949154232162442</v>
      </c>
      <c r="M258" s="18" t="s">
        <v>1786</v>
      </c>
      <c r="N258" s="18"/>
      <c r="O258" s="25" t="s">
        <v>344</v>
      </c>
      <c r="P258" s="26"/>
      <c r="Q258" s="26"/>
      <c r="R258" s="25"/>
      <c r="S258" s="74" t="s">
        <v>3569</v>
      </c>
      <c r="T258" s="21">
        <v>15.951646671762321</v>
      </c>
      <c r="U258" s="22">
        <v>4914.6328125</v>
      </c>
      <c r="V258" s="22">
        <v>2447.046875</v>
      </c>
      <c r="W258" s="23"/>
      <c r="X258" s="24"/>
      <c r="Y258" s="24"/>
      <c r="Z258" s="15">
        <v>258</v>
      </c>
      <c r="AA258" s="15"/>
      <c r="AB258" s="16"/>
      <c r="AC258">
        <v>52</v>
      </c>
      <c r="AD258">
        <v>51</v>
      </c>
      <c r="AE258">
        <v>43</v>
      </c>
      <c r="AF258">
        <v>0</v>
      </c>
      <c r="AJ258" t="s">
        <v>1331</v>
      </c>
      <c r="AK258" t="s">
        <v>1960</v>
      </c>
      <c r="AL258" t="s">
        <v>2238</v>
      </c>
      <c r="AM258" s="3" t="str">
        <f>Vertices[[#This Row],[Vertex]]&amp;CHAR(10)&amp;Vertices[[#This Row],[Followers]]&amp;CHAR(10)&amp;Vertices[[#This Row],[Description]]&amp;CHAR(10)&amp;Vertices[[#This Row],[Tweet]]</f>
        <v>Kathleenodtug
51
Plenary session at #www2010 about to start - Vint Cerf - Father of the Internet.</v>
      </c>
      <c r="AN258" t="s">
        <v>2671</v>
      </c>
      <c r="AO258" t="s">
        <v>3116</v>
      </c>
    </row>
    <row r="259" spans="1:41" ht="34.049999999999997" customHeight="1">
      <c r="A259" s="17" t="s">
        <v>562</v>
      </c>
      <c r="C259" s="60">
        <v>5</v>
      </c>
      <c r="D259" s="60">
        <v>0</v>
      </c>
      <c r="E259" s="61">
        <v>5.7258512335354983E-4</v>
      </c>
      <c r="F259" s="61">
        <v>3.1564792176039118</v>
      </c>
      <c r="G259" s="61">
        <v>1.2866603197889577E-2</v>
      </c>
      <c r="H259" s="61">
        <v>0</v>
      </c>
      <c r="I259" s="18"/>
      <c r="J259" s="18"/>
      <c r="K259" s="19">
        <v>4.0217654171704957</v>
      </c>
      <c r="L259" s="20">
        <v>99.055398624173336</v>
      </c>
      <c r="M259" s="18" t="s">
        <v>1625</v>
      </c>
      <c r="N259" s="18"/>
      <c r="O259" s="25" t="s">
        <v>562</v>
      </c>
      <c r="P259" s="26"/>
      <c r="Q259" s="26"/>
      <c r="R259" s="25"/>
      <c r="S259" s="74" t="s">
        <v>3570</v>
      </c>
      <c r="T259" s="21">
        <v>278.76836927985113</v>
      </c>
      <c r="U259" s="22">
        <v>8274.578125</v>
      </c>
      <c r="V259" s="22">
        <v>7062.24462890625</v>
      </c>
      <c r="W259" s="23"/>
      <c r="X259" s="24"/>
      <c r="Y259" s="24"/>
      <c r="Z259" s="15">
        <v>259</v>
      </c>
      <c r="AA259" s="15"/>
      <c r="AB259" s="16"/>
      <c r="AC259">
        <v>1</v>
      </c>
      <c r="AD259">
        <v>842</v>
      </c>
      <c r="AE259">
        <v>30806</v>
      </c>
      <c r="AF259">
        <v>0</v>
      </c>
      <c r="AG259" t="s">
        <v>727</v>
      </c>
      <c r="AH259" t="s">
        <v>1014</v>
      </c>
      <c r="AI259">
        <v>-36000</v>
      </c>
      <c r="AJ259" t="s">
        <v>1170</v>
      </c>
      <c r="AK259" t="s">
        <v>1960</v>
      </c>
      <c r="AL259" t="s">
        <v>2077</v>
      </c>
      <c r="AM259" s="3" t="str">
        <f>Vertices[[#This Row],[Vertex]]&amp;CHAR(10)&amp;Vertices[[#This Row],[Followers]]&amp;CHAR(10)&amp;Vertices[[#This Row],[Description]]&amp;CHAR(10)&amp;Vertices[[#This Row],[Tweet]]</f>
        <v>SemanticBot
842
Semantic newsbot by Marcus L Endicott @mendicott .. See also: @SemNav
#SemNews : Open Research Problems in Linked Data - WWW2010 http://bit.ly/cS90B6</v>
      </c>
      <c r="AN259" t="s">
        <v>2527</v>
      </c>
      <c r="AO259" t="s">
        <v>2955</v>
      </c>
    </row>
    <row r="260" spans="1:41" ht="34.049999999999997" customHeight="1">
      <c r="A260" s="17" t="s">
        <v>438</v>
      </c>
      <c r="C260" s="60">
        <v>5</v>
      </c>
      <c r="D260" s="60">
        <v>2</v>
      </c>
      <c r="E260" s="61">
        <v>5.6074490233165705E-4</v>
      </c>
      <c r="F260" s="61">
        <v>2.8704156479217602</v>
      </c>
      <c r="G260" s="61">
        <v>1.8731137672079727E-2</v>
      </c>
      <c r="H260" s="61">
        <v>0.2</v>
      </c>
      <c r="I260" s="18"/>
      <c r="J260" s="18"/>
      <c r="K260" s="19">
        <v>5.7122128174123334</v>
      </c>
      <c r="L260" s="20">
        <v>98.265594363763256</v>
      </c>
      <c r="M260" s="18" t="s">
        <v>1774</v>
      </c>
      <c r="N260" s="18"/>
      <c r="O260" s="25" t="s">
        <v>438</v>
      </c>
      <c r="P260" s="26"/>
      <c r="Q260" s="26"/>
      <c r="R260" s="25"/>
      <c r="S260" s="74" t="s">
        <v>3571</v>
      </c>
      <c r="T260" s="21">
        <v>511.01728091455919</v>
      </c>
      <c r="U260" s="22">
        <v>7839.35400390625</v>
      </c>
      <c r="V260" s="22">
        <v>4958.1376953125</v>
      </c>
      <c r="W260" s="23"/>
      <c r="X260" s="24"/>
      <c r="Y260" s="24"/>
      <c r="Z260" s="15">
        <v>260</v>
      </c>
      <c r="AA260" s="15"/>
      <c r="AB260" s="16"/>
      <c r="AC260">
        <v>1317</v>
      </c>
      <c r="AD260">
        <v>1541</v>
      </c>
      <c r="AE260">
        <v>5140</v>
      </c>
      <c r="AF260">
        <v>159</v>
      </c>
      <c r="AG260" t="s">
        <v>860</v>
      </c>
      <c r="AH260" t="s">
        <v>1008</v>
      </c>
      <c r="AI260">
        <v>-18000</v>
      </c>
      <c r="AJ260" t="s">
        <v>1319</v>
      </c>
      <c r="AK260" t="s">
        <v>1960</v>
      </c>
      <c r="AL260" t="s">
        <v>2226</v>
      </c>
      <c r="AM260" s="3" t="str">
        <f>Vertices[[#This Row],[Vertex]]&amp;CHAR(10)&amp;Vertices[[#This Row],[Followers]]&amp;CHAR(10)&amp;Vertices[[#This Row],[Description]]&amp;CHAR(10)&amp;Vertices[[#This Row],[Tweet]]</f>
        <v>glemak
1541
mostly a cto but emerging media technologist works too - currently @ hearst, formerly @ time-warner, dell online...
RT @neumarcx: #ldow2010 Tim Berners-Lee: "Tell your friends about linked data and join a Semantic Web meetup" #www2010 :-)</v>
      </c>
      <c r="AN260" t="s">
        <v>2523</v>
      </c>
      <c r="AO260" t="s">
        <v>3104</v>
      </c>
    </row>
    <row r="261" spans="1:41" ht="34.049999999999997" customHeight="1">
      <c r="A261" s="17" t="s">
        <v>287</v>
      </c>
      <c r="C261" s="60">
        <v>1</v>
      </c>
      <c r="D261" s="60">
        <v>4</v>
      </c>
      <c r="E261" s="61">
        <v>5.4363409771391517E-4</v>
      </c>
      <c r="F261" s="61">
        <v>3.1687041564792175</v>
      </c>
      <c r="G261" s="61">
        <v>4.8433722205069134E-3</v>
      </c>
      <c r="H261" s="61">
        <v>0.16666666666666666</v>
      </c>
      <c r="I261" s="18"/>
      <c r="J261" s="18"/>
      <c r="K261" s="19">
        <v>2.3530834340991538</v>
      </c>
      <c r="L261" s="20">
        <v>99.835033731015912</v>
      </c>
      <c r="M261" s="18" t="s">
        <v>1738</v>
      </c>
      <c r="N261" s="18"/>
      <c r="O261" s="25" t="s">
        <v>287</v>
      </c>
      <c r="P261" s="26"/>
      <c r="Q261" s="26"/>
      <c r="R261" s="25"/>
      <c r="S261" s="74" t="s">
        <v>3572</v>
      </c>
      <c r="T261" s="21">
        <v>49.50978697949553</v>
      </c>
      <c r="U261" s="22">
        <v>1989.130859375</v>
      </c>
      <c r="V261" s="22">
        <v>5080.8427734375</v>
      </c>
      <c r="W261" s="23"/>
      <c r="X261" s="24"/>
      <c r="Y261" s="24"/>
      <c r="Z261" s="15">
        <v>261</v>
      </c>
      <c r="AA261" s="15"/>
      <c r="AB261" s="16"/>
      <c r="AC261">
        <v>193</v>
      </c>
      <c r="AD261">
        <v>152</v>
      </c>
      <c r="AE261">
        <v>3625</v>
      </c>
      <c r="AF261">
        <v>134</v>
      </c>
      <c r="AG261" t="s">
        <v>826</v>
      </c>
      <c r="AH261" t="s">
        <v>1009</v>
      </c>
      <c r="AI261">
        <v>-21600</v>
      </c>
      <c r="AJ261" t="s">
        <v>1283</v>
      </c>
      <c r="AK261" t="s">
        <v>1960</v>
      </c>
      <c r="AL261" t="s">
        <v>2190</v>
      </c>
      <c r="AM261" s="3" t="str">
        <f>Vertices[[#This Row],[Vertex]]&amp;CHAR(10)&amp;Vertices[[#This Row],[Followers]]&amp;CHAR(10)&amp;Vertices[[#This Row],[Description]]&amp;CHAR(10)&amp;Vertices[[#This Row],[Tweet]]</f>
        <v>donturn
152
http://donturn.com/about
WWW conference papers are up! http://www2010.org/www/program/papers/ #in</v>
      </c>
      <c r="AN261" t="s">
        <v>2630</v>
      </c>
      <c r="AO261" t="s">
        <v>3068</v>
      </c>
    </row>
    <row r="262" spans="1:41" ht="34.049999999999997" customHeight="1">
      <c r="A262" s="17" t="s">
        <v>466</v>
      </c>
      <c r="C262" s="60">
        <v>2</v>
      </c>
      <c r="D262" s="60">
        <v>5</v>
      </c>
      <c r="E262" s="61">
        <v>5.2958145360672065E-4</v>
      </c>
      <c r="F262" s="61">
        <v>3.2053789731051343</v>
      </c>
      <c r="G262" s="61">
        <v>2.3742972380531909E-3</v>
      </c>
      <c r="H262" s="61">
        <v>0.2</v>
      </c>
      <c r="I262" s="18"/>
      <c r="J262" s="18"/>
      <c r="K262" s="19">
        <v>2.652962515114873</v>
      </c>
      <c r="L262" s="20">
        <v>99.694925392974639</v>
      </c>
      <c r="M262" s="18" t="s">
        <v>1887</v>
      </c>
      <c r="N262" s="18"/>
      <c r="O262" s="25" t="s">
        <v>466</v>
      </c>
      <c r="P262" s="26"/>
      <c r="Q262" s="26"/>
      <c r="R262" s="25"/>
      <c r="S262" s="74" t="s">
        <v>3573</v>
      </c>
      <c r="T262" s="21">
        <v>90.709880030573927</v>
      </c>
      <c r="U262" s="22">
        <v>3875.332275390625</v>
      </c>
      <c r="V262" s="22">
        <v>1460.318603515625</v>
      </c>
      <c r="W262" s="23"/>
      <c r="X262" s="24"/>
      <c r="Y262" s="24"/>
      <c r="Z262" s="15">
        <v>262</v>
      </c>
      <c r="AA262" s="15"/>
      <c r="AB262" s="16"/>
      <c r="AC262">
        <v>353</v>
      </c>
      <c r="AD262">
        <v>276</v>
      </c>
      <c r="AE262">
        <v>221</v>
      </c>
      <c r="AF262">
        <v>5</v>
      </c>
      <c r="AH262" t="s">
        <v>1008</v>
      </c>
      <c r="AI262">
        <v>-18000</v>
      </c>
      <c r="AJ262" t="s">
        <v>1433</v>
      </c>
      <c r="AK262" t="s">
        <v>1960</v>
      </c>
      <c r="AL262" t="s">
        <v>2340</v>
      </c>
      <c r="AM262" s="3" t="str">
        <f>Vertices[[#This Row],[Vertex]]&amp;CHAR(10)&amp;Vertices[[#This Row],[Followers]]&amp;CHAR(10)&amp;Vertices[[#This Row],[Description]]&amp;CHAR(10)&amp;Vertices[[#This Row],[Tweet]]</f>
        <v>lintqueen
276
Vince Cerf just referenced Short Circuit in his keynote ... This makes me happy. :-) #www2010</v>
      </c>
      <c r="AN262" t="s">
        <v>2767</v>
      </c>
      <c r="AO262" t="s">
        <v>3216</v>
      </c>
    </row>
    <row r="263" spans="1:41" ht="34.049999999999997" customHeight="1">
      <c r="A263" s="17" t="s">
        <v>393</v>
      </c>
      <c r="C263" s="60">
        <v>3</v>
      </c>
      <c r="D263" s="60">
        <v>4</v>
      </c>
      <c r="E263" s="61">
        <v>5.2383371936914793E-4</v>
      </c>
      <c r="F263" s="61">
        <v>3.0220048899755501</v>
      </c>
      <c r="G263" s="61">
        <v>1.3515656784083008E-2</v>
      </c>
      <c r="H263" s="61">
        <v>0.3</v>
      </c>
      <c r="I263" s="18"/>
      <c r="J263" s="18"/>
      <c r="K263" s="19">
        <v>2.234582829504232</v>
      </c>
      <c r="L263" s="20">
        <v>99.890399122661265</v>
      </c>
      <c r="M263" s="18" t="s">
        <v>1851</v>
      </c>
      <c r="N263" s="18"/>
      <c r="O263" s="25" t="s">
        <v>393</v>
      </c>
      <c r="P263" s="26"/>
      <c r="Q263" s="26"/>
      <c r="R263" s="25"/>
      <c r="S263" s="74" t="s">
        <v>3574</v>
      </c>
      <c r="T263" s="21">
        <v>33.229105048021005</v>
      </c>
      <c r="U263" s="22">
        <v>8227.9052734375</v>
      </c>
      <c r="V263" s="22">
        <v>5773.03173828125</v>
      </c>
      <c r="W263" s="23"/>
      <c r="X263" s="24"/>
      <c r="Y263" s="24"/>
      <c r="Z263" s="15">
        <v>263</v>
      </c>
      <c r="AA263" s="15"/>
      <c r="AB263" s="16"/>
      <c r="AC263">
        <v>128</v>
      </c>
      <c r="AD263">
        <v>103</v>
      </c>
      <c r="AE263">
        <v>587</v>
      </c>
      <c r="AF263">
        <v>2</v>
      </c>
      <c r="AG263" t="s">
        <v>917</v>
      </c>
      <c r="AH263" t="s">
        <v>1010</v>
      </c>
      <c r="AI263">
        <v>-10800</v>
      </c>
      <c r="AJ263" t="s">
        <v>1396</v>
      </c>
      <c r="AK263" t="s">
        <v>1960</v>
      </c>
      <c r="AL263" t="s">
        <v>2303</v>
      </c>
      <c r="AM263" s="3" t="str">
        <f>Vertices[[#This Row],[Vertex]]&amp;CHAR(10)&amp;Vertices[[#This Row],[Followers]]&amp;CHAR(10)&amp;Vertices[[#This Row],[Description]]&amp;CHAR(10)&amp;Vertices[[#This Row],[Tweet]]</f>
        <v>carlosiglesias
103
Now I have a twitter account everybody will finally realize how clever I am
How to not sink and avoid common mistakes RT: @Wikier: Weaving the Pedantic Web http://slidesha.re/aLzHUa #linkeddata #www2010 #deri</v>
      </c>
      <c r="AN263" t="s">
        <v>2731</v>
      </c>
      <c r="AO263" t="s">
        <v>3181</v>
      </c>
    </row>
    <row r="264" spans="1:41" ht="34.049999999999997" customHeight="1">
      <c r="A264" s="17" t="s">
        <v>532</v>
      </c>
      <c r="C264" s="60">
        <v>2</v>
      </c>
      <c r="D264" s="60">
        <v>4</v>
      </c>
      <c r="E264" s="61">
        <v>5.1873633737711854E-4</v>
      </c>
      <c r="F264" s="61">
        <v>2.8630806845965768</v>
      </c>
      <c r="G264" s="61">
        <v>1.7360000364605836E-2</v>
      </c>
      <c r="H264" s="61">
        <v>0.35</v>
      </c>
      <c r="I264" s="18"/>
      <c r="J264" s="18"/>
      <c r="K264" s="19">
        <v>2.3313180169286576</v>
      </c>
      <c r="L264" s="20">
        <v>99.845202884583429</v>
      </c>
      <c r="M264" s="18" t="s">
        <v>1913</v>
      </c>
      <c r="N264" s="18"/>
      <c r="O264" s="25" t="s">
        <v>532</v>
      </c>
      <c r="P264" s="26"/>
      <c r="Q264" s="26"/>
      <c r="R264" s="25"/>
      <c r="S264" s="74" t="s">
        <v>3575</v>
      </c>
      <c r="T264" s="21">
        <v>46.519457645143063</v>
      </c>
      <c r="U264" s="22">
        <v>6149.5693359375</v>
      </c>
      <c r="V264" s="22">
        <v>8262.10546875</v>
      </c>
      <c r="W264" s="23"/>
      <c r="X264" s="24"/>
      <c r="Y264" s="24"/>
      <c r="Z264" s="15">
        <v>264</v>
      </c>
      <c r="AA264" s="15"/>
      <c r="AB264" s="16"/>
      <c r="AC264">
        <v>118</v>
      </c>
      <c r="AD264">
        <v>143</v>
      </c>
      <c r="AE264">
        <v>1277</v>
      </c>
      <c r="AF264">
        <v>4</v>
      </c>
      <c r="AG264" t="s">
        <v>962</v>
      </c>
      <c r="AH264" t="s">
        <v>1026</v>
      </c>
      <c r="AI264">
        <v>3600</v>
      </c>
      <c r="AJ264" t="s">
        <v>1459</v>
      </c>
      <c r="AK264" t="s">
        <v>1960</v>
      </c>
      <c r="AL264" t="s">
        <v>2366</v>
      </c>
      <c r="AM264" s="3" t="str">
        <f>Vertices[[#This Row],[Vertex]]&amp;CHAR(10)&amp;Vertices[[#This Row],[Followers]]&amp;CHAR(10)&amp;Vertices[[#This Row],[Description]]&amp;CHAR(10)&amp;Vertices[[#This Row],[Tweet]]</f>
        <v>aheil
143
Computer Scientists, .NET Consultant, Software Engineer, Geek and Gadgeteer
RT @gaedke Even the internet hero is here at #www2010 - found her car here:  http://twitpic.com/1iyhko</v>
      </c>
      <c r="AN264" t="s">
        <v>2791</v>
      </c>
      <c r="AO264" t="s">
        <v>3242</v>
      </c>
    </row>
    <row r="265" spans="1:41" ht="34.049999999999997" customHeight="1">
      <c r="A265" s="17" t="s">
        <v>399</v>
      </c>
      <c r="C265" s="60">
        <v>1</v>
      </c>
      <c r="D265" s="60">
        <v>1</v>
      </c>
      <c r="E265" s="61">
        <v>4.7418122027099681E-4</v>
      </c>
      <c r="F265" s="61">
        <v>3.2347188264058682</v>
      </c>
      <c r="G265" s="61">
        <v>2.4320370239554194E-3</v>
      </c>
      <c r="H265" s="61">
        <v>0</v>
      </c>
      <c r="I265" s="18"/>
      <c r="J265" s="18"/>
      <c r="K265" s="19">
        <v>2.045949214026602</v>
      </c>
      <c r="L265" s="20">
        <v>99.978531786913024</v>
      </c>
      <c r="M265" s="18" t="s">
        <v>1857</v>
      </c>
      <c r="N265" s="18"/>
      <c r="O265" s="25" t="s">
        <v>399</v>
      </c>
      <c r="P265" s="26"/>
      <c r="Q265" s="26"/>
      <c r="R265" s="25"/>
      <c r="S265" s="74" t="s">
        <v>3576</v>
      </c>
      <c r="T265" s="21">
        <v>7.3129174836329796</v>
      </c>
      <c r="U265" s="22">
        <v>4306.33349609375</v>
      </c>
      <c r="V265" s="22">
        <v>2174.753662109375</v>
      </c>
      <c r="W265" s="23"/>
      <c r="X265" s="24"/>
      <c r="Y265" s="24"/>
      <c r="Z265" s="15">
        <v>265</v>
      </c>
      <c r="AA265" s="15"/>
      <c r="AB265" s="16"/>
      <c r="AC265">
        <v>36</v>
      </c>
      <c r="AD265">
        <v>25</v>
      </c>
      <c r="AE265">
        <v>98</v>
      </c>
      <c r="AF265">
        <v>1</v>
      </c>
      <c r="AH265" t="s">
        <v>1025</v>
      </c>
      <c r="AI265">
        <v>3600</v>
      </c>
      <c r="AJ265" t="s">
        <v>1402</v>
      </c>
      <c r="AK265" t="s">
        <v>1960</v>
      </c>
      <c r="AL265" t="s">
        <v>2309</v>
      </c>
      <c r="AM265" s="3" t="str">
        <f>Vertices[[#This Row],[Vertex]]&amp;CHAR(10)&amp;Vertices[[#This Row],[Followers]]&amp;CHAR(10)&amp;Vertices[[#This Row],[Description]]&amp;CHAR(10)&amp;Vertices[[#This Row],[Tweet]]</f>
        <v>osterg
25
#www2010 twitter Roomstreams http://kmi.tugraz.at/staff/markus/www2010/www2010_roomstream.html</v>
      </c>
      <c r="AN265" t="s">
        <v>2736</v>
      </c>
      <c r="AO265" t="s">
        <v>3187</v>
      </c>
    </row>
    <row r="266" spans="1:41" ht="34.049999999999997" customHeight="1">
      <c r="A266" s="17" t="s">
        <v>338</v>
      </c>
      <c r="C266" s="60">
        <v>1</v>
      </c>
      <c r="D266" s="60">
        <v>2</v>
      </c>
      <c r="E266" s="61">
        <v>4.3682901726231215E-4</v>
      </c>
      <c r="F266" s="61">
        <v>3.220048899755501</v>
      </c>
      <c r="G266" s="61">
        <v>1.8630150051787045E-3</v>
      </c>
      <c r="H266" s="61">
        <v>0.16666666666666666</v>
      </c>
      <c r="I266" s="18"/>
      <c r="J266" s="18"/>
      <c r="K266" s="19">
        <v>2.4570737605804109</v>
      </c>
      <c r="L266" s="20">
        <v>99.786447775082252</v>
      </c>
      <c r="M266" s="18" t="s">
        <v>1814</v>
      </c>
      <c r="N266" s="18"/>
      <c r="O266" s="25" t="s">
        <v>338</v>
      </c>
      <c r="P266" s="26"/>
      <c r="Q266" s="26"/>
      <c r="R266" s="25"/>
      <c r="S266" s="74" t="s">
        <v>3577</v>
      </c>
      <c r="T266" s="21">
        <v>63.796916021401749</v>
      </c>
      <c r="U266" s="22">
        <v>3651.5830078125</v>
      </c>
      <c r="V266" s="22">
        <v>1659.7635498046875</v>
      </c>
      <c r="W266" s="23"/>
      <c r="X266" s="24"/>
      <c r="Y266" s="24"/>
      <c r="Z266" s="15">
        <v>266</v>
      </c>
      <c r="AA266" s="15"/>
      <c r="AB266" s="16"/>
      <c r="AC266">
        <v>154</v>
      </c>
      <c r="AD266">
        <v>195</v>
      </c>
      <c r="AE266">
        <v>3229</v>
      </c>
      <c r="AF266">
        <v>18</v>
      </c>
      <c r="AG266" t="s">
        <v>887</v>
      </c>
      <c r="AH266" t="s">
        <v>1020</v>
      </c>
      <c r="AI266">
        <v>-18000</v>
      </c>
      <c r="AJ266" t="s">
        <v>1359</v>
      </c>
      <c r="AK266" t="s">
        <v>1960</v>
      </c>
      <c r="AL266" t="s">
        <v>2266</v>
      </c>
      <c r="AM266" s="3" t="str">
        <f>Vertices[[#This Row],[Vertex]]&amp;CHAR(10)&amp;Vertices[[#This Row],[Followers]]&amp;CHAR(10)&amp;Vertices[[#This Row],[Description]]&amp;CHAR(10)&amp;Vertices[[#This Row],[Tweet]]</f>
        <v>jpapejr
195
IBMer, WebSpherian, Ubuntunian, BlackBerrian, Author
RT @aspyker: Reminder Raleigh XML/XQuery Meetup Tomorrow Night 7pm at #www2010 #fw2010 at Busy Bee Cafe Join Us! - http://bit.ly/aSSLkx</v>
      </c>
      <c r="AN266" t="s">
        <v>2698</v>
      </c>
      <c r="AO266" t="s">
        <v>3144</v>
      </c>
    </row>
    <row r="267" spans="1:41" ht="34.049999999999997" customHeight="1">
      <c r="A267" s="17" t="s">
        <v>272</v>
      </c>
      <c r="C267" s="60">
        <v>2</v>
      </c>
      <c r="D267" s="60">
        <v>2</v>
      </c>
      <c r="E267" s="61">
        <v>4.0815121836598528E-4</v>
      </c>
      <c r="F267" s="61">
        <v>3.1271393643031784</v>
      </c>
      <c r="G267" s="61">
        <v>4.6953123473196853E-3</v>
      </c>
      <c r="H267" s="61">
        <v>0</v>
      </c>
      <c r="I267" s="18"/>
      <c r="J267" s="18"/>
      <c r="K267" s="19">
        <v>5.8742442563482467</v>
      </c>
      <c r="L267" s="20">
        <v>98.189890664982883</v>
      </c>
      <c r="M267" s="18" t="s">
        <v>1719</v>
      </c>
      <c r="N267" s="18"/>
      <c r="O267" s="25" t="s">
        <v>272</v>
      </c>
      <c r="P267" s="26"/>
      <c r="Q267" s="26"/>
      <c r="R267" s="25"/>
      <c r="S267" s="74" t="s">
        <v>3578</v>
      </c>
      <c r="T267" s="21">
        <v>533.27862151473857</v>
      </c>
      <c r="U267" s="22">
        <v>4837.13671875</v>
      </c>
      <c r="V267" s="22">
        <v>8691.6884765625</v>
      </c>
      <c r="W267" s="23"/>
      <c r="X267" s="24"/>
      <c r="Y267" s="24"/>
      <c r="Z267" s="15">
        <v>267</v>
      </c>
      <c r="AA267" s="15"/>
      <c r="AB267" s="16"/>
      <c r="AC267">
        <v>270</v>
      </c>
      <c r="AD267">
        <v>1608</v>
      </c>
      <c r="AE267">
        <v>3022</v>
      </c>
      <c r="AF267">
        <v>655</v>
      </c>
      <c r="AG267" t="s">
        <v>808</v>
      </c>
      <c r="AH267" t="s">
        <v>1017</v>
      </c>
      <c r="AI267">
        <v>0</v>
      </c>
      <c r="AJ267" t="s">
        <v>1264</v>
      </c>
      <c r="AK267" t="s">
        <v>1960</v>
      </c>
      <c r="AL267" t="s">
        <v>2171</v>
      </c>
      <c r="AM267" s="3" t="str">
        <f>Vertices[[#This Row],[Vertex]]&amp;CHAR(10)&amp;Vertices[[#This Row],[Followers]]&amp;CHAR(10)&amp;Vertices[[#This Row],[Description]]&amp;CHAR(10)&amp;Vertices[[#This Row],[Tweet]]</f>
        <v>filiber
1608
Search Quality Analyst @ Google, I work on search quality and webspam issues across all European languages. I tweet about Google, SEO, Search and random stuff.
RT @googleresearch: #www2010 Vint Cerf giving tomorrow's opening keynote address: Bandwidth, Clouds and Things, Oh My! http://goo.gl/z8Il</v>
      </c>
      <c r="AN267" t="s">
        <v>2609</v>
      </c>
      <c r="AO267" t="s">
        <v>3049</v>
      </c>
    </row>
    <row r="268" spans="1:41" ht="34.049999999999997" customHeight="1">
      <c r="A268" s="17" t="s">
        <v>244</v>
      </c>
      <c r="C268" s="60">
        <v>0</v>
      </c>
      <c r="D268" s="60">
        <v>2</v>
      </c>
      <c r="E268" s="61">
        <v>4.0736648026577614E-4</v>
      </c>
      <c r="F268" s="61">
        <v>3.2885085574572126</v>
      </c>
      <c r="G268" s="61">
        <v>2.4266706266744213E-3</v>
      </c>
      <c r="H268" s="61">
        <v>0</v>
      </c>
      <c r="I268" s="18"/>
      <c r="J268" s="18"/>
      <c r="K268" s="19">
        <v>2.79322853688029</v>
      </c>
      <c r="L268" s="20">
        <v>99.629390847761783</v>
      </c>
      <c r="M268" s="18" t="s">
        <v>1689</v>
      </c>
      <c r="N268" s="18"/>
      <c r="O268" s="25" t="s">
        <v>244</v>
      </c>
      <c r="P268" s="26"/>
      <c r="Q268" s="26"/>
      <c r="R268" s="25"/>
      <c r="S268" s="74" t="s">
        <v>3579</v>
      </c>
      <c r="T268" s="21">
        <v>109.98089129640091</v>
      </c>
      <c r="U268" s="22">
        <v>3971.387451171875</v>
      </c>
      <c r="V268" s="22">
        <v>9102.828125</v>
      </c>
      <c r="W268" s="23"/>
      <c r="X268" s="24"/>
      <c r="Y268" s="24"/>
      <c r="Z268" s="15">
        <v>268</v>
      </c>
      <c r="AA268" s="15"/>
      <c r="AB268" s="16"/>
      <c r="AC268">
        <v>796</v>
      </c>
      <c r="AD268">
        <v>334</v>
      </c>
      <c r="AE268">
        <v>777</v>
      </c>
      <c r="AF268">
        <v>0</v>
      </c>
      <c r="AG268" t="s">
        <v>784</v>
      </c>
      <c r="AH268" t="s">
        <v>1035</v>
      </c>
      <c r="AI268">
        <v>-18000</v>
      </c>
      <c r="AJ268" t="s">
        <v>1234</v>
      </c>
      <c r="AK268" t="s">
        <v>1960</v>
      </c>
      <c r="AL268" t="s">
        <v>2141</v>
      </c>
      <c r="AM268" s="3" t="str">
        <f>Vertices[[#This Row],[Vertex]]&amp;CHAR(10)&amp;Vertices[[#This Row],[Followers]]&amp;CHAR(10)&amp;Vertices[[#This Row],[Description]]&amp;CHAR(10)&amp;Vertices[[#This Row],[Tweet]]</f>
        <v>WebcastLATAM
334
Sitio Twitter Oficial Webcast MSDN y TechNet de America Latina
RT @MSFTResearch: Microsoft Research is presenting 17 papers during WWW2010 April 26-30. Check out: http://bit.ly/bn9iV9 for more info.</v>
      </c>
      <c r="AN268" t="s">
        <v>2589</v>
      </c>
      <c r="AO268" t="s">
        <v>3019</v>
      </c>
    </row>
    <row r="269" spans="1:41" ht="34.049999999999997" customHeight="1">
      <c r="A269" s="17" t="s">
        <v>201</v>
      </c>
      <c r="C269" s="60">
        <v>0</v>
      </c>
      <c r="D269" s="60">
        <v>5</v>
      </c>
      <c r="E269" s="61">
        <v>4.0456306776459085E-4</v>
      </c>
      <c r="F269" s="61">
        <v>3.19559902200489</v>
      </c>
      <c r="G269" s="61">
        <v>1.1332810145284426E-2</v>
      </c>
      <c r="H269" s="61">
        <v>0.45</v>
      </c>
      <c r="I269" s="18"/>
      <c r="J269" s="18"/>
      <c r="K269" s="19">
        <v>2.3071342200725513</v>
      </c>
      <c r="L269" s="20">
        <v>99.856501944102888</v>
      </c>
      <c r="M269" s="18" t="s">
        <v>1614</v>
      </c>
      <c r="N269" s="18"/>
      <c r="O269" s="25" t="s">
        <v>201</v>
      </c>
      <c r="P269" s="26"/>
      <c r="Q269" s="26"/>
      <c r="R269" s="25"/>
      <c r="S269" s="74" t="s">
        <v>3580</v>
      </c>
      <c r="T269" s="21">
        <v>43.196869495862551</v>
      </c>
      <c r="U269" s="22">
        <v>8012.6142578125</v>
      </c>
      <c r="V269" s="22">
        <v>3486.243896484375</v>
      </c>
      <c r="W269" s="23"/>
      <c r="X269" s="24"/>
      <c r="Y269" s="24"/>
      <c r="Z269" s="15">
        <v>269</v>
      </c>
      <c r="AA269" s="15"/>
      <c r="AB269" s="16"/>
      <c r="AC269">
        <v>126</v>
      </c>
      <c r="AD269">
        <v>133</v>
      </c>
      <c r="AE269">
        <v>907</v>
      </c>
      <c r="AF269">
        <v>41</v>
      </c>
      <c r="AG269" t="s">
        <v>716</v>
      </c>
      <c r="AH269" t="s">
        <v>1008</v>
      </c>
      <c r="AI269">
        <v>-18000</v>
      </c>
      <c r="AJ269" t="s">
        <v>1159</v>
      </c>
      <c r="AK269" t="s">
        <v>1960</v>
      </c>
      <c r="AL269" t="s">
        <v>2066</v>
      </c>
      <c r="AM269" s="3" t="str">
        <f>Vertices[[#This Row],[Vertex]]&amp;CHAR(10)&amp;Vertices[[#This Row],[Followers]]&amp;CHAR(10)&amp;Vertices[[#This Row],[Description]]&amp;CHAR(10)&amp;Vertices[[#This Row],[Tweet]]</f>
        <v>trmaguire
133
SOA Technologist...
RT @JeniT: Highlight of my day yesterday must have been ranting drunkenly at @timberners_lee about diffs between XSLT and XQuery. #www2010</v>
      </c>
      <c r="AN269" t="s">
        <v>2516</v>
      </c>
      <c r="AO269" t="s">
        <v>2944</v>
      </c>
    </row>
    <row r="270" spans="1:41" ht="34.049999999999997" customHeight="1">
      <c r="A270" s="17" t="s">
        <v>516</v>
      </c>
      <c r="C270" s="60">
        <v>10</v>
      </c>
      <c r="D270" s="60">
        <v>5</v>
      </c>
      <c r="E270" s="61">
        <v>3.702484007489053E-4</v>
      </c>
      <c r="F270" s="61">
        <v>2.6919315403422983</v>
      </c>
      <c r="G270" s="61">
        <v>4.5299874821078584E-2</v>
      </c>
      <c r="H270" s="61">
        <v>0.42222222222222222</v>
      </c>
      <c r="I270" s="18"/>
      <c r="J270" s="18"/>
      <c r="K270" s="19">
        <v>2.1983071342200726</v>
      </c>
      <c r="L270" s="20">
        <v>99.907347711940446</v>
      </c>
      <c r="M270" s="18" t="s">
        <v>1897</v>
      </c>
      <c r="N270" s="18"/>
      <c r="O270" s="25" t="s">
        <v>516</v>
      </c>
      <c r="P270" s="26"/>
      <c r="Q270" s="26"/>
      <c r="R270" s="25"/>
      <c r="S270" s="74" t="s">
        <v>3581</v>
      </c>
      <c r="T270" s="21">
        <v>28.245222824100228</v>
      </c>
      <c r="U270" s="22">
        <v>7252.2802734375</v>
      </c>
      <c r="V270" s="22">
        <v>6027.0517578125</v>
      </c>
      <c r="W270" s="23"/>
      <c r="X270" s="24"/>
      <c r="Y270" s="24"/>
      <c r="Z270" s="15">
        <v>270</v>
      </c>
      <c r="AA270" s="15"/>
      <c r="AB270" s="16"/>
      <c r="AC270">
        <v>53</v>
      </c>
      <c r="AD270">
        <v>88</v>
      </c>
      <c r="AE270">
        <v>323</v>
      </c>
      <c r="AF270">
        <v>0</v>
      </c>
      <c r="AH270" t="s">
        <v>1025</v>
      </c>
      <c r="AI270">
        <v>3600</v>
      </c>
      <c r="AJ270" t="s">
        <v>1443</v>
      </c>
      <c r="AK270" t="s">
        <v>1960</v>
      </c>
      <c r="AL270" t="s">
        <v>2350</v>
      </c>
      <c r="AM270" s="3" t="str">
        <f>Vertices[[#This Row],[Vertex]]&amp;CHAR(10)&amp;Vertices[[#This Row],[Followers]]&amp;CHAR(10)&amp;Vertices[[#This Row],[Description]]&amp;CHAR(10)&amp;Vertices[[#This Row],[Tweet]]</f>
        <v>hubject
88
RT @fabien_gandon: Slides "When owl:sameAs isn't the Same", H. Halpin http://www.ibiblio.org/hhalpin/homepage/presentations/ldow2010/ #ldow2010 #www2010</v>
      </c>
      <c r="AN270" t="s">
        <v>2777</v>
      </c>
      <c r="AO270" t="s">
        <v>3226</v>
      </c>
    </row>
    <row r="271" spans="1:41" ht="34.049999999999997" customHeight="1">
      <c r="A271" s="17" t="s">
        <v>241</v>
      </c>
      <c r="C271" s="60">
        <v>4</v>
      </c>
      <c r="D271" s="60">
        <v>3</v>
      </c>
      <c r="E271" s="61">
        <v>3.563480804443776E-4</v>
      </c>
      <c r="F271" s="61">
        <v>2.6308068459657701</v>
      </c>
      <c r="G271" s="61">
        <v>2.1923911972341163E-2</v>
      </c>
      <c r="H271" s="61">
        <v>0.35</v>
      </c>
      <c r="I271" s="18"/>
      <c r="J271" s="18"/>
      <c r="K271" s="19">
        <v>2.3748488512696495</v>
      </c>
      <c r="L271" s="20">
        <v>99.824864577448409</v>
      </c>
      <c r="M271" s="18" t="s">
        <v>1686</v>
      </c>
      <c r="N271" s="18"/>
      <c r="O271" s="25" t="s">
        <v>241</v>
      </c>
      <c r="P271" s="26"/>
      <c r="Q271" s="26"/>
      <c r="R271" s="25"/>
      <c r="S271" s="74" t="s">
        <v>3582</v>
      </c>
      <c r="T271" s="21">
        <v>52.500116313847997</v>
      </c>
      <c r="U271" s="22">
        <v>5379.2978515625</v>
      </c>
      <c r="V271" s="22">
        <v>3667.181396484375</v>
      </c>
      <c r="W271" s="23"/>
      <c r="X271" s="24"/>
      <c r="Y271" s="24"/>
      <c r="Z271" s="15">
        <v>271</v>
      </c>
      <c r="AA271" s="15"/>
      <c r="AB271" s="16"/>
      <c r="AC271">
        <v>154</v>
      </c>
      <c r="AD271">
        <v>161</v>
      </c>
      <c r="AE271">
        <v>742</v>
      </c>
      <c r="AF271">
        <v>13</v>
      </c>
      <c r="AH271" t="s">
        <v>1010</v>
      </c>
      <c r="AI271">
        <v>-10800</v>
      </c>
      <c r="AJ271" t="s">
        <v>1231</v>
      </c>
      <c r="AK271" t="s">
        <v>1960</v>
      </c>
      <c r="AL271" t="s">
        <v>2138</v>
      </c>
      <c r="AM271" s="3" t="str">
        <f>Vertices[[#This Row],[Vertex]]&amp;CHAR(10)&amp;Vertices[[#This Row],[Followers]]&amp;CHAR(10)&amp;Vertices[[#This Row],[Description]]&amp;CHAR(10)&amp;Vertices[[#This Row],[Tweet]]</f>
        <v>gvanoortmerssen
161
RT @JasonPriem: Learned about massive Chinese Internet phenomenon of "human flesh search" from @jahendler talk http://bit.ly/aQhL3G #websci10 #www2010</v>
      </c>
      <c r="AN271" t="s">
        <v>2586</v>
      </c>
      <c r="AO271" t="s">
        <v>3016</v>
      </c>
    </row>
    <row r="272" spans="1:41" ht="34.049999999999997" customHeight="1">
      <c r="A272" s="17" t="s">
        <v>417</v>
      </c>
      <c r="C272" s="60">
        <v>4</v>
      </c>
      <c r="D272" s="60">
        <v>1</v>
      </c>
      <c r="E272" s="61">
        <v>3.5045534161657878E-4</v>
      </c>
      <c r="F272" s="61">
        <v>3.4523227383863082</v>
      </c>
      <c r="G272" s="61">
        <v>1.3731670257472915E-3</v>
      </c>
      <c r="H272" s="61">
        <v>0.41666666666666669</v>
      </c>
      <c r="I272" s="18"/>
      <c r="J272" s="18"/>
      <c r="K272" s="19">
        <v>3.3301088270858523</v>
      </c>
      <c r="L272" s="20">
        <v>99.378551726429833</v>
      </c>
      <c r="M272" s="18" t="s">
        <v>1840</v>
      </c>
      <c r="N272" s="18"/>
      <c r="O272" s="25" t="s">
        <v>417</v>
      </c>
      <c r="P272" s="26"/>
      <c r="Q272" s="26"/>
      <c r="R272" s="25"/>
      <c r="S272" s="74" t="s">
        <v>3583</v>
      </c>
      <c r="T272" s="21">
        <v>183.74234821042836</v>
      </c>
      <c r="U272" s="22">
        <v>9229.28515625</v>
      </c>
      <c r="V272" s="22">
        <v>5835.46240234375</v>
      </c>
      <c r="W272" s="23"/>
      <c r="X272" s="24"/>
      <c r="Y272" s="24"/>
      <c r="Z272" s="15">
        <v>272</v>
      </c>
      <c r="AA272" s="15"/>
      <c r="AB272" s="16"/>
      <c r="AC272">
        <v>167</v>
      </c>
      <c r="AD272">
        <v>556</v>
      </c>
      <c r="AE272">
        <v>5505</v>
      </c>
      <c r="AF272">
        <v>33</v>
      </c>
      <c r="AH272" t="s">
        <v>1021</v>
      </c>
      <c r="AI272">
        <v>32400</v>
      </c>
      <c r="AJ272" t="s">
        <v>1385</v>
      </c>
      <c r="AK272" t="s">
        <v>1960</v>
      </c>
      <c r="AL272" t="s">
        <v>2292</v>
      </c>
      <c r="AM272" s="3" t="str">
        <f>Vertices[[#This Row],[Vertex]]&amp;CHAR(10)&amp;Vertices[[#This Row],[Followers]]&amp;CHAR(10)&amp;Vertices[[#This Row],[Description]]&amp;CHAR(10)&amp;Vertices[[#This Row],[Tweet]]</f>
        <v>toyodam
556
Vint Cerf がURIの不安定さ、セキュリティ、プライバシーなどについて話しているようだ #www2010</v>
      </c>
      <c r="AN272" t="s">
        <v>2721</v>
      </c>
      <c r="AO272" t="s">
        <v>3170</v>
      </c>
    </row>
    <row r="273" spans="1:41" ht="34.049999999999997" customHeight="1">
      <c r="A273" s="17" t="s">
        <v>223</v>
      </c>
      <c r="C273" s="60">
        <v>0</v>
      </c>
      <c r="D273" s="60">
        <v>3</v>
      </c>
      <c r="E273" s="61">
        <v>3.4802518516133962E-4</v>
      </c>
      <c r="F273" s="61">
        <v>2.9535452322738385</v>
      </c>
      <c r="G273" s="61">
        <v>1.4352208881857457E-2</v>
      </c>
      <c r="H273" s="61">
        <v>0.33333333333333331</v>
      </c>
      <c r="I273" s="18"/>
      <c r="J273" s="18"/>
      <c r="K273" s="19">
        <v>2.045949214026602</v>
      </c>
      <c r="L273" s="20">
        <v>99.978531786913024</v>
      </c>
      <c r="M273" s="18" t="s">
        <v>1660</v>
      </c>
      <c r="N273" s="18"/>
      <c r="O273" s="25" t="s">
        <v>223</v>
      </c>
      <c r="P273" s="26"/>
      <c r="Q273" s="26"/>
      <c r="R273" s="25"/>
      <c r="S273" s="74" t="s">
        <v>3584</v>
      </c>
      <c r="T273" s="21">
        <v>7.3129174836329796</v>
      </c>
      <c r="U273" s="22">
        <v>7901.79541015625</v>
      </c>
      <c r="V273" s="22">
        <v>5988.61083984375</v>
      </c>
      <c r="W273" s="23"/>
      <c r="X273" s="24"/>
      <c r="Y273" s="24"/>
      <c r="Z273" s="15">
        <v>273</v>
      </c>
      <c r="AA273" s="15"/>
      <c r="AB273" s="16"/>
      <c r="AC273">
        <v>61</v>
      </c>
      <c r="AD273">
        <v>25</v>
      </c>
      <c r="AE273">
        <v>105</v>
      </c>
      <c r="AF273">
        <v>3</v>
      </c>
      <c r="AG273" t="s">
        <v>758</v>
      </c>
      <c r="AH273" t="s">
        <v>1012</v>
      </c>
      <c r="AI273">
        <v>-28800</v>
      </c>
      <c r="AJ273" t="s">
        <v>1205</v>
      </c>
      <c r="AK273" t="s">
        <v>1960</v>
      </c>
      <c r="AL273" t="s">
        <v>2112</v>
      </c>
      <c r="AM273" s="3" t="str">
        <f>Vertices[[#This Row],[Vertex]]&amp;CHAR(10)&amp;Vertices[[#This Row],[Followers]]&amp;CHAR(10)&amp;Vertices[[#This Row],[Description]]&amp;CHAR(10)&amp;Vertices[[#This Row],[Tweet]]</f>
        <v>nickmain_
25
Professional Yak Shaver
RT @alisohani: I am seriously concerned about attempts to centralize the web. - @timberners_lee #websci10 #www2010 #decentralized #p2p</v>
      </c>
      <c r="AN273" t="s">
        <v>2561</v>
      </c>
      <c r="AO273" t="s">
        <v>2990</v>
      </c>
    </row>
    <row r="274" spans="1:41" ht="34.049999999999997" customHeight="1">
      <c r="A274" s="17" t="s">
        <v>320</v>
      </c>
      <c r="C274" s="60">
        <v>2</v>
      </c>
      <c r="D274" s="60">
        <v>2</v>
      </c>
      <c r="E274" s="61">
        <v>3.4626662700141186E-4</v>
      </c>
      <c r="F274" s="61">
        <v>2.6430317848410758</v>
      </c>
      <c r="G274" s="61">
        <v>1.4707461112391929E-2</v>
      </c>
      <c r="H274" s="61">
        <v>0.25</v>
      </c>
      <c r="I274" s="18"/>
      <c r="J274" s="18"/>
      <c r="K274" s="19">
        <v>2.328899637243047</v>
      </c>
      <c r="L274" s="20">
        <v>99.846332790535371</v>
      </c>
      <c r="M274" s="18" t="s">
        <v>1769</v>
      </c>
      <c r="N274" s="18"/>
      <c r="O274" s="25" t="s">
        <v>320</v>
      </c>
      <c r="P274" s="26"/>
      <c r="Q274" s="26"/>
      <c r="R274" s="25"/>
      <c r="S274" s="74" t="s">
        <v>3585</v>
      </c>
      <c r="T274" s="21">
        <v>46.187198830215017</v>
      </c>
      <c r="U274" s="22">
        <v>4905.3564453125</v>
      </c>
      <c r="V274" s="22">
        <v>3917.9375</v>
      </c>
      <c r="W274" s="23"/>
      <c r="X274" s="24"/>
      <c r="Y274" s="24"/>
      <c r="Z274" s="15">
        <v>274</v>
      </c>
      <c r="AA274" s="15"/>
      <c r="AB274" s="16"/>
      <c r="AC274">
        <v>85</v>
      </c>
      <c r="AD274">
        <v>142</v>
      </c>
      <c r="AE274">
        <v>84</v>
      </c>
      <c r="AF274">
        <v>0</v>
      </c>
      <c r="AG274" t="s">
        <v>857</v>
      </c>
      <c r="AH274" t="s">
        <v>1012</v>
      </c>
      <c r="AI274">
        <v>-28800</v>
      </c>
      <c r="AJ274" t="s">
        <v>1314</v>
      </c>
      <c r="AK274" t="s">
        <v>1960</v>
      </c>
      <c r="AL274" t="s">
        <v>2221</v>
      </c>
      <c r="AM274" s="3" t="str">
        <f>Vertices[[#This Row],[Vertex]]&amp;CHAR(10)&amp;Vertices[[#This Row],[Followers]]&amp;CHAR(10)&amp;Vertices[[#This Row],[Description]]&amp;CHAR(10)&amp;Vertices[[#This Row],[Tweet]]</f>
        <v>ComputerSociety
142
The world's leading membership organization for computing professionals
@ComputerSociety is proud to be a media sponsor of #WWW2010. Many of our volunteers are also on committees and panels.</v>
      </c>
      <c r="AN274" t="s">
        <v>2656</v>
      </c>
      <c r="AO274" t="s">
        <v>3099</v>
      </c>
    </row>
    <row r="275" spans="1:41" ht="34.049999999999997" customHeight="1">
      <c r="A275" s="17" t="s">
        <v>419</v>
      </c>
      <c r="C275" s="60">
        <v>0</v>
      </c>
      <c r="D275" s="60">
        <v>2</v>
      </c>
      <c r="E275" s="61">
        <v>3.3447004423909238E-4</v>
      </c>
      <c r="F275" s="61">
        <v>2.9584352078239609</v>
      </c>
      <c r="G275" s="61">
        <v>4.8587085975869849E-3</v>
      </c>
      <c r="H275" s="61">
        <v>0</v>
      </c>
      <c r="I275" s="18"/>
      <c r="J275" s="18"/>
      <c r="K275" s="19">
        <v>2.2007255139056832</v>
      </c>
      <c r="L275" s="20">
        <v>99.906217805988504</v>
      </c>
      <c r="M275" s="18" t="s">
        <v>1871</v>
      </c>
      <c r="N275" s="18"/>
      <c r="O275" s="25" t="s">
        <v>419</v>
      </c>
      <c r="P275" s="26"/>
      <c r="Q275" s="26"/>
      <c r="R275" s="25"/>
      <c r="S275" s="74" t="s">
        <v>3586</v>
      </c>
      <c r="T275" s="21">
        <v>28.577481639028282</v>
      </c>
      <c r="U275" s="22">
        <v>1889.9813232421875</v>
      </c>
      <c r="V275" s="22">
        <v>5246.96728515625</v>
      </c>
      <c r="W275" s="23"/>
      <c r="X275" s="24"/>
      <c r="Y275" s="24"/>
      <c r="Z275" s="15">
        <v>275</v>
      </c>
      <c r="AA275" s="15"/>
      <c r="AB275" s="16"/>
      <c r="AC275">
        <v>144</v>
      </c>
      <c r="AD275">
        <v>89</v>
      </c>
      <c r="AE275">
        <v>1501</v>
      </c>
      <c r="AF275">
        <v>31</v>
      </c>
      <c r="AG275" t="s">
        <v>931</v>
      </c>
      <c r="AH275" t="s">
        <v>1008</v>
      </c>
      <c r="AI275">
        <v>-18000</v>
      </c>
      <c r="AJ275" t="s">
        <v>1416</v>
      </c>
      <c r="AK275" t="s">
        <v>1960</v>
      </c>
      <c r="AL275" t="s">
        <v>2323</v>
      </c>
      <c r="AM275" s="3" t="str">
        <f>Vertices[[#This Row],[Vertex]]&amp;CHAR(10)&amp;Vertices[[#This Row],[Followers]]&amp;CHAR(10)&amp;Vertices[[#This Row],[Description]]&amp;CHAR(10)&amp;Vertices[[#This Row],[Tweet]]</f>
        <v>peatbogyeri
89
Information Specialist, Geographer, Instructor, Writer, Artist, Listmaker.
Don't tell History channel RT @smalljones: #www2010 Internet addresses to run out in 2012. Mayans could be on the something. Sez Vint Cerf.</v>
      </c>
      <c r="AN275" t="s">
        <v>2750</v>
      </c>
      <c r="AO275" t="s">
        <v>3200</v>
      </c>
    </row>
    <row r="276" spans="1:41" ht="34.049999999999997" customHeight="1">
      <c r="A276" s="17" t="s">
        <v>255</v>
      </c>
      <c r="C276" s="60">
        <v>1</v>
      </c>
      <c r="D276" s="60">
        <v>5</v>
      </c>
      <c r="E276" s="61">
        <v>3.2615739031910569E-4</v>
      </c>
      <c r="F276" s="61">
        <v>2.8459657701711492</v>
      </c>
      <c r="G276" s="61">
        <v>1.2517314005835367E-2</v>
      </c>
      <c r="H276" s="61">
        <v>0.3</v>
      </c>
      <c r="I276" s="18"/>
      <c r="J276" s="18"/>
      <c r="K276" s="19">
        <v>2.094316807738815</v>
      </c>
      <c r="L276" s="20">
        <v>99.95593366787412</v>
      </c>
      <c r="M276" s="18" t="s">
        <v>1705</v>
      </c>
      <c r="N276" s="18"/>
      <c r="O276" s="25" t="s">
        <v>255</v>
      </c>
      <c r="P276" s="26"/>
      <c r="Q276" s="26"/>
      <c r="R276" s="25"/>
      <c r="S276" s="74" t="s">
        <v>3587</v>
      </c>
      <c r="T276" s="21">
        <v>13.958093782194011</v>
      </c>
      <c r="U276" s="22">
        <v>3266.24560546875</v>
      </c>
      <c r="V276" s="22">
        <v>7983.3046875</v>
      </c>
      <c r="W276" s="23"/>
      <c r="X276" s="24"/>
      <c r="Y276" s="24"/>
      <c r="Z276" s="15">
        <v>276</v>
      </c>
      <c r="AA276" s="15"/>
      <c r="AB276" s="16"/>
      <c r="AC276">
        <v>31</v>
      </c>
      <c r="AD276">
        <v>45</v>
      </c>
      <c r="AE276">
        <v>48</v>
      </c>
      <c r="AF276">
        <v>0</v>
      </c>
      <c r="AH276" t="s">
        <v>1009</v>
      </c>
      <c r="AI276">
        <v>-21600</v>
      </c>
      <c r="AJ276" t="s">
        <v>1250</v>
      </c>
      <c r="AK276" t="s">
        <v>1960</v>
      </c>
      <c r="AL276" t="s">
        <v>2157</v>
      </c>
      <c r="AM276" s="3" t="str">
        <f>Vertices[[#This Row],[Vertex]]&amp;CHAR(10)&amp;Vertices[[#This Row],[Followers]]&amp;CHAR(10)&amp;Vertices[[#This Row],[Description]]&amp;CHAR(10)&amp;Vertices[[#This Row],[Tweet]]</f>
        <v>purpleinca
45
RT @mstrohm: updated versions of #www2010 eventstreams http://bit.ly/b9Cr6R and roomstreams http://bit.ly/bRfE69 are online</v>
      </c>
      <c r="AN276" t="s">
        <v>2602</v>
      </c>
      <c r="AO276" t="s">
        <v>3035</v>
      </c>
    </row>
    <row r="277" spans="1:41" ht="34.049999999999997" customHeight="1">
      <c r="A277" s="17" t="s">
        <v>207</v>
      </c>
      <c r="C277" s="60">
        <v>0</v>
      </c>
      <c r="D277" s="60">
        <v>5</v>
      </c>
      <c r="E277" s="61">
        <v>3.1424487130014275E-4</v>
      </c>
      <c r="F277" s="61">
        <v>2.8606356968215159</v>
      </c>
      <c r="G277" s="61">
        <v>1.8426193996550391E-2</v>
      </c>
      <c r="H277" s="61">
        <v>0.25</v>
      </c>
      <c r="I277" s="18"/>
      <c r="J277" s="18"/>
      <c r="K277" s="19">
        <v>2.0749697702539298</v>
      </c>
      <c r="L277" s="20">
        <v>99.964972915489682</v>
      </c>
      <c r="M277" s="18" t="s">
        <v>1636</v>
      </c>
      <c r="N277" s="18"/>
      <c r="O277" s="25" t="s">
        <v>207</v>
      </c>
      <c r="P277" s="26"/>
      <c r="Q277" s="26"/>
      <c r="R277" s="25"/>
      <c r="S277" s="74" t="s">
        <v>3588</v>
      </c>
      <c r="T277" s="21">
        <v>11.300023262769599</v>
      </c>
      <c r="U277" s="22">
        <v>6114.4208984375</v>
      </c>
      <c r="V277" s="22">
        <v>7934.37890625</v>
      </c>
      <c r="W277" s="23"/>
      <c r="X277" s="24"/>
      <c r="Y277" s="24"/>
      <c r="Z277" s="15">
        <v>277</v>
      </c>
      <c r="AA277" s="15"/>
      <c r="AB277" s="16"/>
      <c r="AC277">
        <v>85</v>
      </c>
      <c r="AD277">
        <v>37</v>
      </c>
      <c r="AE277">
        <v>107</v>
      </c>
      <c r="AF277">
        <v>1</v>
      </c>
      <c r="AG277" t="s">
        <v>737</v>
      </c>
      <c r="AH277" t="s">
        <v>1006</v>
      </c>
      <c r="AI277">
        <v>0</v>
      </c>
      <c r="AJ277" t="s">
        <v>1181</v>
      </c>
      <c r="AK277" t="s">
        <v>1960</v>
      </c>
      <c r="AL277" t="s">
        <v>2088</v>
      </c>
      <c r="AM277" s="3" t="str">
        <f>Vertices[[#This Row],[Vertex]]&amp;CHAR(10)&amp;Vertices[[#This Row],[Followers]]&amp;CHAR(10)&amp;Vertices[[#This Row],[Description]]&amp;CHAR(10)&amp;Vertices[[#This Row],[Tweet]]</f>
        <v>Webyst
37
Web analyst, consultant, and occasional academic in the West Midlands
RT @nitya: Nice -- all papers online. RT @yovisto: today attending the Linked Open Data Workshop at #www2010, http://bit.ly/8fgT1d http://bit.ly/cVbSdV</v>
      </c>
      <c r="AN277" t="s">
        <v>2454</v>
      </c>
      <c r="AO277" t="s">
        <v>2966</v>
      </c>
    </row>
    <row r="278" spans="1:41" ht="34.049999999999997" customHeight="1">
      <c r="A278" s="17" t="s">
        <v>521</v>
      </c>
      <c r="C278" s="60">
        <v>2</v>
      </c>
      <c r="D278" s="60">
        <v>3</v>
      </c>
      <c r="E278" s="61">
        <v>2.8869885832877204E-4</v>
      </c>
      <c r="F278" s="61">
        <v>3.2396088019559901</v>
      </c>
      <c r="G278" s="61">
        <v>5.5426465833889327E-3</v>
      </c>
      <c r="H278" s="61">
        <v>0.16666666666666666</v>
      </c>
      <c r="I278" s="18"/>
      <c r="J278" s="18"/>
      <c r="K278" s="19">
        <v>2.1039903264812576</v>
      </c>
      <c r="L278" s="20">
        <v>99.951414044066325</v>
      </c>
      <c r="M278" s="18" t="s">
        <v>1909</v>
      </c>
      <c r="N278" s="18"/>
      <c r="O278" s="25" t="s">
        <v>521</v>
      </c>
      <c r="P278" s="26"/>
      <c r="Q278" s="26"/>
      <c r="R278" s="25"/>
      <c r="S278" s="74" t="s">
        <v>3589</v>
      </c>
      <c r="T278" s="21">
        <v>15.287129041906217</v>
      </c>
      <c r="U278" s="22">
        <v>7824.1064453125</v>
      </c>
      <c r="V278" s="22">
        <v>3004.23095703125</v>
      </c>
      <c r="W278" s="23"/>
      <c r="X278" s="24"/>
      <c r="Y278" s="24"/>
      <c r="Z278" s="15">
        <v>278</v>
      </c>
      <c r="AA278" s="15"/>
      <c r="AB278" s="16"/>
      <c r="AC278">
        <v>35</v>
      </c>
      <c r="AD278">
        <v>49</v>
      </c>
      <c r="AE278">
        <v>33</v>
      </c>
      <c r="AF278">
        <v>0</v>
      </c>
      <c r="AH278" t="s">
        <v>1020</v>
      </c>
      <c r="AI278">
        <v>-18000</v>
      </c>
      <c r="AJ278" t="s">
        <v>1455</v>
      </c>
      <c r="AK278" t="s">
        <v>1960</v>
      </c>
      <c r="AL278" t="s">
        <v>2362</v>
      </c>
      <c r="AM278" s="3" t="str">
        <f>Vertices[[#This Row],[Vertex]]&amp;CHAR(10)&amp;Vertices[[#This Row],[Followers]]&amp;CHAR(10)&amp;Vertices[[#This Row],[Description]]&amp;CHAR(10)&amp;Vertices[[#This Row],[Tweet]]</f>
        <v>takis_metaxas
49
RT @fabien_gandon: "repeat to create a continous homogenous message pool, retweet to amplify" Takis Metaxas http://tinyurl.com/2a66vtc #websci10 #www2010</v>
      </c>
      <c r="AN278" t="s">
        <v>2789</v>
      </c>
      <c r="AO278" t="s">
        <v>3238</v>
      </c>
    </row>
    <row r="279" spans="1:41" ht="34.049999999999997" customHeight="1">
      <c r="A279" s="17" t="s">
        <v>160</v>
      </c>
      <c r="C279" s="60">
        <v>0</v>
      </c>
      <c r="D279" s="60">
        <v>2</v>
      </c>
      <c r="E279" s="61">
        <v>2.8737519720867195E-4</v>
      </c>
      <c r="F279" s="61">
        <v>3.3716381418092909</v>
      </c>
      <c r="G279" s="61">
        <v>1.6636320962908266E-3</v>
      </c>
      <c r="H279" s="61">
        <v>0</v>
      </c>
      <c r="I279" s="18"/>
      <c r="J279" s="18"/>
      <c r="K279" s="19">
        <v>2.2031438935912937</v>
      </c>
      <c r="L279" s="20">
        <v>99.905087900036563</v>
      </c>
      <c r="M279" s="18" t="s">
        <v>1519</v>
      </c>
      <c r="N279" s="18"/>
      <c r="O279" s="25" t="s">
        <v>160</v>
      </c>
      <c r="P279" s="26"/>
      <c r="Q279" s="26"/>
      <c r="R279" s="25"/>
      <c r="S279" s="74" t="s">
        <v>3590</v>
      </c>
      <c r="T279" s="21">
        <v>28.909740453956331</v>
      </c>
      <c r="U279" s="22">
        <v>4611.42578125</v>
      </c>
      <c r="V279" s="22">
        <v>4953.72509765625</v>
      </c>
      <c r="W279" s="23"/>
      <c r="X279" s="24"/>
      <c r="Y279" s="24"/>
      <c r="Z279" s="15">
        <v>279</v>
      </c>
      <c r="AA279" s="15"/>
      <c r="AB279" s="16"/>
      <c r="AC279">
        <v>1</v>
      </c>
      <c r="AD279">
        <v>90</v>
      </c>
      <c r="AE279">
        <v>1619</v>
      </c>
      <c r="AF279">
        <v>0</v>
      </c>
      <c r="AG279" t="s">
        <v>631</v>
      </c>
      <c r="AJ279" t="s">
        <v>1064</v>
      </c>
      <c r="AK279" t="s">
        <v>1960</v>
      </c>
      <c r="AL279" t="s">
        <v>1971</v>
      </c>
      <c r="AM279" s="3" t="str">
        <f>Vertices[[#This Row],[Vertex]]&amp;CHAR(10)&amp;Vertices[[#This Row],[Followers]]&amp;CHAR(10)&amp;Vertices[[#This Row],[Description]]&amp;CHAR(10)&amp;Vertices[[#This Row],[Tweet]]</f>
        <v>lsc_news
90
LSC News retweets everything with a leanstartup hashtag
RT @alisohani: If user doesn't feel the magic, it's not relevant, no matter how cool your algorithms are. #www2010 #leanstartup @aleboz</v>
      </c>
      <c r="AN279" t="s">
        <v>2426</v>
      </c>
      <c r="AO279" t="s">
        <v>2849</v>
      </c>
    </row>
    <row r="280" spans="1:41" ht="34.049999999999997" customHeight="1">
      <c r="A280" s="17" t="s">
        <v>372</v>
      </c>
      <c r="C280" s="60">
        <v>4</v>
      </c>
      <c r="D280" s="60">
        <v>2</v>
      </c>
      <c r="E280" s="61">
        <v>2.8214979766268724E-4</v>
      </c>
      <c r="F280" s="61">
        <v>3.0684596577017116</v>
      </c>
      <c r="G280" s="61">
        <v>1.0127525000978096E-2</v>
      </c>
      <c r="H280" s="61">
        <v>0.35</v>
      </c>
      <c r="I280" s="18"/>
      <c r="J280" s="18"/>
      <c r="K280" s="19">
        <v>2.3941958887545343</v>
      </c>
      <c r="L280" s="20">
        <v>99.815825329832833</v>
      </c>
      <c r="M280" s="18" t="s">
        <v>1832</v>
      </c>
      <c r="N280" s="18"/>
      <c r="O280" s="25" t="s">
        <v>372</v>
      </c>
      <c r="P280" s="26"/>
      <c r="Q280" s="26"/>
      <c r="R280" s="25"/>
      <c r="S280" s="74" t="s">
        <v>3591</v>
      </c>
      <c r="T280" s="21">
        <v>55.15818683327241</v>
      </c>
      <c r="U280" s="22">
        <v>2614.3173828125</v>
      </c>
      <c r="V280" s="22">
        <v>4872.3916015625</v>
      </c>
      <c r="W280" s="23"/>
      <c r="X280" s="24"/>
      <c r="Y280" s="24"/>
      <c r="Z280" s="15">
        <v>280</v>
      </c>
      <c r="AA280" s="15"/>
      <c r="AB280" s="16"/>
      <c r="AC280">
        <v>115</v>
      </c>
      <c r="AD280">
        <v>169</v>
      </c>
      <c r="AE280">
        <v>894</v>
      </c>
      <c r="AF280">
        <v>2</v>
      </c>
      <c r="AG280" t="s">
        <v>902</v>
      </c>
      <c r="AH280" t="s">
        <v>1049</v>
      </c>
      <c r="AI280">
        <v>16200</v>
      </c>
      <c r="AJ280" t="s">
        <v>1377</v>
      </c>
      <c r="AK280" t="s">
        <v>1960</v>
      </c>
      <c r="AL280" t="s">
        <v>2284</v>
      </c>
      <c r="AM280" s="3" t="str">
        <f>Vertices[[#This Row],[Vertex]]&amp;CHAR(10)&amp;Vertices[[#This Row],[Followers]]&amp;CHAR(10)&amp;Vertices[[#This Row],[Description]]&amp;CHAR(10)&amp;Vertices[[#This Row],[Tweet]]</f>
        <v>harveybetty
169
Data Models (XML, UML), XML, XSLT, XSL-FO, Boating, Chesapeake
RT @JeniT: In #wsrest2010 at #www2010. If anyone wants to say hello, I'm not hard to find, being, you know, a woman.</v>
      </c>
      <c r="AN280" t="s">
        <v>2517</v>
      </c>
      <c r="AO280" t="s">
        <v>3162</v>
      </c>
    </row>
    <row r="281" spans="1:41" ht="34.049999999999997" customHeight="1">
      <c r="A281" s="17" t="s">
        <v>488</v>
      </c>
      <c r="C281" s="60">
        <v>1</v>
      </c>
      <c r="D281" s="60">
        <v>1</v>
      </c>
      <c r="E281" s="61">
        <v>2.6380251470699609E-4</v>
      </c>
      <c r="F281" s="61">
        <v>3.1173594132029341</v>
      </c>
      <c r="G281" s="61">
        <v>5.6303552651240842E-3</v>
      </c>
      <c r="H281" s="61">
        <v>0</v>
      </c>
      <c r="I281" s="18"/>
      <c r="J281" s="18"/>
      <c r="K281" s="19">
        <v>2.0435308343409915</v>
      </c>
      <c r="L281" s="20">
        <v>99.97966169286498</v>
      </c>
      <c r="M281" s="18" t="s">
        <v>1866</v>
      </c>
      <c r="N281" s="18"/>
      <c r="O281" s="25" t="s">
        <v>488</v>
      </c>
      <c r="P281" s="26"/>
      <c r="Q281" s="26"/>
      <c r="R281" s="25"/>
      <c r="S281" s="74" t="s">
        <v>3592</v>
      </c>
      <c r="T281" s="21">
        <v>6.9806586687049288</v>
      </c>
      <c r="U281" s="22">
        <v>7221.224609375</v>
      </c>
      <c r="V281" s="22">
        <v>2742.35107421875</v>
      </c>
      <c r="W281" s="23"/>
      <c r="X281" s="24"/>
      <c r="Y281" s="24"/>
      <c r="Z281" s="15">
        <v>281</v>
      </c>
      <c r="AA281" s="15"/>
      <c r="AB281" s="16"/>
      <c r="AC281">
        <v>26</v>
      </c>
      <c r="AD281">
        <v>24</v>
      </c>
      <c r="AE281">
        <v>112</v>
      </c>
      <c r="AF281">
        <v>0</v>
      </c>
      <c r="AJ281" t="s">
        <v>1411</v>
      </c>
      <c r="AK281" t="s">
        <v>1960</v>
      </c>
      <c r="AL281" t="s">
        <v>2318</v>
      </c>
      <c r="AM281" s="3" t="str">
        <f>Vertices[[#This Row],[Vertex]]&amp;CHAR(10)&amp;Vertices[[#This Row],[Followers]]&amp;CHAR(10)&amp;Vertices[[#This Row],[Description]]&amp;CHAR(10)&amp;Vertices[[#This Row],[Tweet]]</f>
        <v>richardreid14
24
Vint Cerf saying Moore's Law is redundant - #www2010</v>
      </c>
      <c r="AN281" t="s">
        <v>2745</v>
      </c>
      <c r="AO281" t="s">
        <v>3195</v>
      </c>
    </row>
    <row r="282" spans="1:41" ht="34.049999999999997" customHeight="1">
      <c r="A282" s="17" t="s">
        <v>520</v>
      </c>
      <c r="C282" s="60">
        <v>3</v>
      </c>
      <c r="D282" s="60">
        <v>1</v>
      </c>
      <c r="E282" s="61">
        <v>2.4878188956946502E-4</v>
      </c>
      <c r="F282" s="61">
        <v>2.7188264058679708</v>
      </c>
      <c r="G282" s="61">
        <v>1.0987929136342655E-2</v>
      </c>
      <c r="H282" s="61">
        <v>0.16666666666666666</v>
      </c>
      <c r="I282" s="18"/>
      <c r="J282" s="18"/>
      <c r="K282" s="19">
        <v>2.0096735187424426</v>
      </c>
      <c r="L282" s="20">
        <v>99.995480376192219</v>
      </c>
      <c r="M282" s="18" t="s">
        <v>1585</v>
      </c>
      <c r="N282" s="18"/>
      <c r="O282" s="25" t="s">
        <v>520</v>
      </c>
      <c r="P282" s="26"/>
      <c r="Q282" s="26"/>
      <c r="R282" s="25"/>
      <c r="S282" s="74" t="s">
        <v>3593</v>
      </c>
      <c r="T282" s="21">
        <v>2.3290352597122062</v>
      </c>
      <c r="U282" s="22">
        <v>6567.2265625</v>
      </c>
      <c r="V282" s="22">
        <v>3367.063232421875</v>
      </c>
      <c r="W282" s="23"/>
      <c r="X282" s="24"/>
      <c r="Y282" s="24"/>
      <c r="Z282" s="15">
        <v>282</v>
      </c>
      <c r="AA282" s="15"/>
      <c r="AB282" s="16"/>
      <c r="AC282">
        <v>4</v>
      </c>
      <c r="AD282">
        <v>10</v>
      </c>
      <c r="AE282">
        <v>8</v>
      </c>
      <c r="AF282">
        <v>0</v>
      </c>
      <c r="AJ282" t="s">
        <v>1130</v>
      </c>
      <c r="AK282" t="s">
        <v>1960</v>
      </c>
      <c r="AL282" t="s">
        <v>2037</v>
      </c>
      <c r="AM282" s="3" t="str">
        <f>Vertices[[#This Row],[Vertex]]&amp;CHAR(10)&amp;Vertices[[#This Row],[Followers]]&amp;CHAR(10)&amp;Vertices[[#This Row],[Description]]&amp;CHAR(10)&amp;Vertices[[#This Row],[Tweet]]</f>
        <v>www2012Lyon
10
WWW2010 Opening Ceremony Panel Discussion http://www2010.org</v>
      </c>
      <c r="AN282" t="s">
        <v>2489</v>
      </c>
      <c r="AO282" t="s">
        <v>2915</v>
      </c>
    </row>
    <row r="283" spans="1:41" ht="34.049999999999997" customHeight="1">
      <c r="A283" s="17" t="s">
        <v>285</v>
      </c>
      <c r="C283" s="60">
        <v>0</v>
      </c>
      <c r="D283" s="60">
        <v>2</v>
      </c>
      <c r="E283" s="61">
        <v>2.2362048718672079E-4</v>
      </c>
      <c r="F283" s="61">
        <v>3.0586797066014668</v>
      </c>
      <c r="G283" s="61">
        <v>4.2755708356769177E-3</v>
      </c>
      <c r="H283" s="61">
        <v>0</v>
      </c>
      <c r="I283" s="18"/>
      <c r="J283" s="18"/>
      <c r="K283" s="19">
        <v>2.5562273276904475</v>
      </c>
      <c r="L283" s="20">
        <v>99.740121631052475</v>
      </c>
      <c r="M283" s="18" t="s">
        <v>1734</v>
      </c>
      <c r="N283" s="18"/>
      <c r="O283" s="25" t="s">
        <v>285</v>
      </c>
      <c r="P283" s="26"/>
      <c r="Q283" s="26"/>
      <c r="R283" s="25"/>
      <c r="S283" s="74" t="s">
        <v>3594</v>
      </c>
      <c r="T283" s="21">
        <v>77.419527433451861</v>
      </c>
      <c r="U283" s="22">
        <v>1906.1593017578125</v>
      </c>
      <c r="V283" s="22">
        <v>6792.98681640625</v>
      </c>
      <c r="W283" s="23"/>
      <c r="X283" s="24"/>
      <c r="Y283" s="24"/>
      <c r="Z283" s="15">
        <v>283</v>
      </c>
      <c r="AA283" s="15"/>
      <c r="AB283" s="16"/>
      <c r="AC283">
        <v>60</v>
      </c>
      <c r="AD283">
        <v>236</v>
      </c>
      <c r="AE283">
        <v>2682</v>
      </c>
      <c r="AF283">
        <v>0</v>
      </c>
      <c r="AG283" t="s">
        <v>822</v>
      </c>
      <c r="AH283" t="s">
        <v>1040</v>
      </c>
      <c r="AI283">
        <v>-21600</v>
      </c>
      <c r="AJ283" t="s">
        <v>1279</v>
      </c>
      <c r="AK283" t="s">
        <v>1960</v>
      </c>
      <c r="AL283" t="s">
        <v>2186</v>
      </c>
      <c r="AM283" s="3" t="str">
        <f>Vertices[[#This Row],[Vertex]]&amp;CHAR(10)&amp;Vertices[[#This Row],[Followers]]&amp;CHAR(10)&amp;Vertices[[#This Row],[Description]]&amp;CHAR(10)&amp;Vertices[[#This Row],[Tweet]]</f>
        <v>h_guedea
236
CEO @smartbirdweb, SMM @culturacolima, Master Student, Telematics Engineer. Interested in web development, social media &amp; startups
On the road #www2010 - http://www2010.org/www/</v>
      </c>
      <c r="AN283" t="s">
        <v>2626</v>
      </c>
      <c r="AO283" t="s">
        <v>3064</v>
      </c>
    </row>
    <row r="284" spans="1:41" ht="34.049999999999997" customHeight="1">
      <c r="A284" s="17" t="s">
        <v>306</v>
      </c>
      <c r="C284" s="60">
        <v>4</v>
      </c>
      <c r="D284" s="60">
        <v>4</v>
      </c>
      <c r="E284" s="61">
        <v>2.1785375988476937E-4</v>
      </c>
      <c r="F284" s="61">
        <v>3.3643031784841075</v>
      </c>
      <c r="G284" s="61">
        <v>1.9431753898173233E-3</v>
      </c>
      <c r="H284" s="61">
        <v>0.4</v>
      </c>
      <c r="I284" s="18"/>
      <c r="J284" s="18"/>
      <c r="K284" s="19">
        <v>2.8512696493349456</v>
      </c>
      <c r="L284" s="20">
        <v>99.602273104915085</v>
      </c>
      <c r="M284" s="18" t="s">
        <v>1758</v>
      </c>
      <c r="N284" s="18"/>
      <c r="O284" s="25" t="s">
        <v>306</v>
      </c>
      <c r="P284" s="26"/>
      <c r="Q284" s="26"/>
      <c r="R284" s="25"/>
      <c r="S284" s="74" t="s">
        <v>3595</v>
      </c>
      <c r="T284" s="21">
        <v>117.95510285467415</v>
      </c>
      <c r="U284" s="22">
        <v>5451.66748046875</v>
      </c>
      <c r="V284" s="22">
        <v>9149.966796875</v>
      </c>
      <c r="W284" s="23"/>
      <c r="X284" s="24"/>
      <c r="Y284" s="24"/>
      <c r="Z284" s="15">
        <v>284</v>
      </c>
      <c r="AA284" s="15"/>
      <c r="AB284" s="16"/>
      <c r="AC284">
        <v>321</v>
      </c>
      <c r="AD284">
        <v>358</v>
      </c>
      <c r="AE284">
        <v>1129</v>
      </c>
      <c r="AF284">
        <v>51</v>
      </c>
      <c r="AG284" t="s">
        <v>846</v>
      </c>
      <c r="AH284" t="s">
        <v>1008</v>
      </c>
      <c r="AI284">
        <v>-18000</v>
      </c>
      <c r="AJ284" t="s">
        <v>1303</v>
      </c>
      <c r="AK284" t="s">
        <v>1960</v>
      </c>
      <c r="AL284" t="s">
        <v>2210</v>
      </c>
      <c r="AM284" s="3" t="str">
        <f>Vertices[[#This Row],[Vertex]]&amp;CHAR(10)&amp;Vertices[[#This Row],[Followers]]&amp;CHAR(10)&amp;Vertices[[#This Row],[Description]]&amp;CHAR(10)&amp;Vertices[[#This Row],[Tweet]]</f>
        <v>sagecram
358
The mashup that is me; Public servant marketing chick &amp; web designer, yoga instructor, mom, kinesiologist, aromatherapist, and trained paramedic
RT @govdiva: The first quantitative study on the entire twittersphere ..." by @haewoon at #www2010 http://bit.ly/dmIvfj #gc20</v>
      </c>
      <c r="AN284" t="s">
        <v>2645</v>
      </c>
      <c r="AO284" t="s">
        <v>3088</v>
      </c>
    </row>
    <row r="285" spans="1:41" ht="34.049999999999997" customHeight="1">
      <c r="A285" s="17" t="s">
        <v>508</v>
      </c>
      <c r="C285" s="60">
        <v>0</v>
      </c>
      <c r="D285" s="60">
        <v>2</v>
      </c>
      <c r="E285" s="61">
        <v>2.0884737925885567E-4</v>
      </c>
      <c r="F285" s="61">
        <v>3.0733496332518335</v>
      </c>
      <c r="G285" s="61">
        <v>4.3440781048374967E-3</v>
      </c>
      <c r="H285" s="61">
        <v>0</v>
      </c>
      <c r="I285" s="18"/>
      <c r="J285" s="18"/>
      <c r="K285" s="19">
        <v>2.0386940749697704</v>
      </c>
      <c r="L285" s="20">
        <v>99.981921504768863</v>
      </c>
      <c r="M285" s="18" t="s">
        <v>1905</v>
      </c>
      <c r="N285" s="18"/>
      <c r="O285" s="25" t="s">
        <v>508</v>
      </c>
      <c r="P285" s="26"/>
      <c r="Q285" s="26"/>
      <c r="R285" s="25"/>
      <c r="S285" s="74" t="s">
        <v>3596</v>
      </c>
      <c r="T285" s="21">
        <v>6.3161410388488255</v>
      </c>
      <c r="U285" s="22">
        <v>2033.7926025390625</v>
      </c>
      <c r="V285" s="22">
        <v>7154.50830078125</v>
      </c>
      <c r="W285" s="23"/>
      <c r="X285" s="24"/>
      <c r="Y285" s="24"/>
      <c r="Z285" s="15">
        <v>285</v>
      </c>
      <c r="AA285" s="15"/>
      <c r="AB285" s="16"/>
      <c r="AC285">
        <v>79</v>
      </c>
      <c r="AD285">
        <v>22</v>
      </c>
      <c r="AE285">
        <v>22</v>
      </c>
      <c r="AF285">
        <v>0</v>
      </c>
      <c r="AG285" t="s">
        <v>957</v>
      </c>
      <c r="AH285" t="s">
        <v>1012</v>
      </c>
      <c r="AI285">
        <v>-28800</v>
      </c>
      <c r="AJ285" t="s">
        <v>1451</v>
      </c>
      <c r="AK285" t="s">
        <v>1960</v>
      </c>
      <c r="AL285" t="s">
        <v>2358</v>
      </c>
      <c r="AM285" s="3" t="str">
        <f>Vertices[[#This Row],[Vertex]]&amp;CHAR(10)&amp;Vertices[[#This Row],[Followers]]&amp;CHAR(10)&amp;Vertices[[#This Row],[Description]]&amp;CHAR(10)&amp;Vertices[[#This Row],[Tweet]]</f>
        <v>bowlinearl
22
Code Monkey Extraordinaire
RT @chris_koerner: Nice remark of Vint Cerf that DRM is not the answer to copyright problems. Alternative revenue methody are needed #www2010</v>
      </c>
      <c r="AN285" t="s">
        <v>2785</v>
      </c>
      <c r="AO285" t="s">
        <v>3234</v>
      </c>
    </row>
    <row r="286" spans="1:41" ht="34.049999999999997" customHeight="1">
      <c r="A286" s="17" t="s">
        <v>335</v>
      </c>
      <c r="C286" s="60">
        <v>7</v>
      </c>
      <c r="D286" s="60">
        <v>6</v>
      </c>
      <c r="E286" s="61">
        <v>1.8915400950260744E-4</v>
      </c>
      <c r="F286" s="61">
        <v>3.0929095354523226</v>
      </c>
      <c r="G286" s="61">
        <v>1.7633606221700477E-2</v>
      </c>
      <c r="H286" s="61">
        <v>0.23809523809523808</v>
      </c>
      <c r="I286" s="18"/>
      <c r="J286" s="18"/>
      <c r="K286" s="19">
        <v>4.0314389359129379</v>
      </c>
      <c r="L286" s="20">
        <v>99.050879000365555</v>
      </c>
      <c r="M286" s="18" t="s">
        <v>1810</v>
      </c>
      <c r="N286" s="18"/>
      <c r="O286" s="25" t="s">
        <v>335</v>
      </c>
      <c r="P286" s="26"/>
      <c r="Q286" s="26"/>
      <c r="R286" s="25"/>
      <c r="S286" s="74" t="s">
        <v>3597</v>
      </c>
      <c r="T286" s="21">
        <v>280.09740453956334</v>
      </c>
      <c r="U286" s="22">
        <v>7685.01806640625</v>
      </c>
      <c r="V286" s="22">
        <v>7946.01025390625</v>
      </c>
      <c r="W286" s="23"/>
      <c r="X286" s="24"/>
      <c r="Y286" s="24"/>
      <c r="Z286" s="15">
        <v>286</v>
      </c>
      <c r="AA286" s="15"/>
      <c r="AB286" s="16"/>
      <c r="AC286">
        <v>850</v>
      </c>
      <c r="AD286">
        <v>846</v>
      </c>
      <c r="AE286">
        <v>649</v>
      </c>
      <c r="AF286">
        <v>1</v>
      </c>
      <c r="AG286" t="s">
        <v>883</v>
      </c>
      <c r="AJ286" t="s">
        <v>1355</v>
      </c>
      <c r="AK286" t="s">
        <v>1960</v>
      </c>
      <c r="AL286" t="s">
        <v>2262</v>
      </c>
      <c r="AM286" s="3" t="str">
        <f>Vertices[[#This Row],[Vertex]]&amp;CHAR(10)&amp;Vertices[[#This Row],[Followers]]&amp;CHAR(10)&amp;Vertices[[#This Row],[Description]]&amp;CHAR(10)&amp;Vertices[[#This Row],[Tweet]]</f>
        <v>BetweenMyths
846
Interests include the Internet of Things, Semantic Web, Social Media, Investigative Journalism...
#www2010 Proceedings http://bit.ly/cjFNjZ #semanticweb #Internet</v>
      </c>
      <c r="AN286" t="s">
        <v>2694</v>
      </c>
      <c r="AO286" t="s">
        <v>3140</v>
      </c>
    </row>
    <row r="287" spans="1:41" ht="34.049999999999997" customHeight="1">
      <c r="A287" s="17" t="s">
        <v>190</v>
      </c>
      <c r="C287" s="60">
        <v>0</v>
      </c>
      <c r="D287" s="60">
        <v>2</v>
      </c>
      <c r="E287" s="61">
        <v>1.8687835744146547E-4</v>
      </c>
      <c r="F287" s="61">
        <v>2.9608801955990218</v>
      </c>
      <c r="G287" s="61">
        <v>5.7881806086893459E-3</v>
      </c>
      <c r="H287" s="61">
        <v>0</v>
      </c>
      <c r="I287" s="18"/>
      <c r="J287" s="18"/>
      <c r="K287" s="19">
        <v>2.2079806529625152</v>
      </c>
      <c r="L287" s="20">
        <v>99.902828088132665</v>
      </c>
      <c r="M287" s="18" t="s">
        <v>1600</v>
      </c>
      <c r="N287" s="18"/>
      <c r="O287" s="25" t="s">
        <v>190</v>
      </c>
      <c r="P287" s="26"/>
      <c r="Q287" s="26"/>
      <c r="R287" s="25"/>
      <c r="S287" s="74" t="s">
        <v>3598</v>
      </c>
      <c r="T287" s="21">
        <v>29.574258083812435</v>
      </c>
      <c r="U287" s="22">
        <v>2500.472900390625</v>
      </c>
      <c r="V287" s="22">
        <v>7754.89453125</v>
      </c>
      <c r="W287" s="23"/>
      <c r="X287" s="24"/>
      <c r="Y287" s="24"/>
      <c r="Z287" s="15">
        <v>287</v>
      </c>
      <c r="AA287" s="15"/>
      <c r="AB287" s="16"/>
      <c r="AC287">
        <v>162</v>
      </c>
      <c r="AD287">
        <v>92</v>
      </c>
      <c r="AE287">
        <v>194</v>
      </c>
      <c r="AF287">
        <v>4</v>
      </c>
      <c r="AG287" t="s">
        <v>702</v>
      </c>
      <c r="AH287" t="s">
        <v>1008</v>
      </c>
      <c r="AI287">
        <v>-18000</v>
      </c>
      <c r="AJ287" t="s">
        <v>1145</v>
      </c>
      <c r="AK287" t="s">
        <v>1960</v>
      </c>
      <c r="AL287" t="s">
        <v>2052</v>
      </c>
      <c r="AM287" s="3" t="str">
        <f>Vertices[[#This Row],[Vertex]]&amp;CHAR(10)&amp;Vertices[[#This Row],[Followers]]&amp;CHAR(10)&amp;Vertices[[#This Row],[Description]]&amp;CHAR(10)&amp;Vertices[[#This Row],[Tweet]]</f>
        <v>lizfrances
92
Survey research, virtual worlds, health 2.0, social reading, embracing innovation, techno-democracy. 
Sure wish I was attending #www2010 and #websci10</v>
      </c>
      <c r="AN287" t="s">
        <v>2502</v>
      </c>
      <c r="AO287" t="s">
        <v>2930</v>
      </c>
    </row>
    <row r="288" spans="1:41" ht="34.049999999999997" customHeight="1">
      <c r="A288" s="17" t="s">
        <v>266</v>
      </c>
      <c r="C288" s="60">
        <v>1</v>
      </c>
      <c r="D288" s="60">
        <v>2</v>
      </c>
      <c r="E288" s="61">
        <v>1.8094723051086386E-4</v>
      </c>
      <c r="F288" s="61">
        <v>3.2616136919315402</v>
      </c>
      <c r="G288" s="61">
        <v>2.3961471507151478E-3</v>
      </c>
      <c r="H288" s="61">
        <v>0</v>
      </c>
      <c r="I288" s="18"/>
      <c r="J288" s="18"/>
      <c r="K288" s="19">
        <v>2.4933494558645708</v>
      </c>
      <c r="L288" s="20">
        <v>99.76949918580307</v>
      </c>
      <c r="M288" s="18" t="s">
        <v>1714</v>
      </c>
      <c r="N288" s="18"/>
      <c r="O288" s="25" t="s">
        <v>266</v>
      </c>
      <c r="P288" s="26"/>
      <c r="Q288" s="26"/>
      <c r="R288" s="25"/>
      <c r="S288" s="74" t="s">
        <v>3599</v>
      </c>
      <c r="T288" s="21">
        <v>68.780798245322515</v>
      </c>
      <c r="U288" s="22">
        <v>8442.6279296875</v>
      </c>
      <c r="V288" s="22">
        <v>6204.7431640625</v>
      </c>
      <c r="W288" s="23"/>
      <c r="X288" s="24"/>
      <c r="Y288" s="24"/>
      <c r="Z288" s="15">
        <v>288</v>
      </c>
      <c r="AA288" s="15"/>
      <c r="AB288" s="16"/>
      <c r="AC288">
        <v>131</v>
      </c>
      <c r="AD288">
        <v>210</v>
      </c>
      <c r="AE288">
        <v>1520</v>
      </c>
      <c r="AF288">
        <v>43</v>
      </c>
      <c r="AH288" t="s">
        <v>1012</v>
      </c>
      <c r="AI288">
        <v>-28800</v>
      </c>
      <c r="AJ288" t="s">
        <v>1259</v>
      </c>
      <c r="AK288" t="s">
        <v>1960</v>
      </c>
      <c r="AL288" t="s">
        <v>2166</v>
      </c>
      <c r="AM288" s="3" t="str">
        <f>Vertices[[#This Row],[Vertex]]&amp;CHAR(10)&amp;Vertices[[#This Row],[Followers]]&amp;CHAR(10)&amp;Vertices[[#This Row],[Description]]&amp;CHAR(10)&amp;Vertices[[#This Row],[Tweet]]</f>
        <v>johndmitchell
210
RT @alisohani #www2010 #websci10 All papers Online http://is.gd/bK2yP @olgag #semanticweb #recsys #hcir #social #search #crowdsourcing</v>
      </c>
      <c r="AN288" t="s">
        <v>2556</v>
      </c>
      <c r="AO288" t="s">
        <v>3044</v>
      </c>
    </row>
    <row r="289" spans="1:41" ht="34.049999999999997" customHeight="1">
      <c r="A289" s="17" t="s">
        <v>518</v>
      </c>
      <c r="C289" s="60">
        <v>5</v>
      </c>
      <c r="D289" s="60">
        <v>2</v>
      </c>
      <c r="E289" s="61">
        <v>1.7615211743895971E-4</v>
      </c>
      <c r="F289" s="61">
        <v>2.6405867970660148</v>
      </c>
      <c r="G289" s="61">
        <v>2.5975558056588084E-2</v>
      </c>
      <c r="H289" s="61">
        <v>0.6</v>
      </c>
      <c r="I289" s="18"/>
      <c r="J289" s="18"/>
      <c r="K289" s="19">
        <v>2.2031438935912937</v>
      </c>
      <c r="L289" s="20">
        <v>99.905087900036563</v>
      </c>
      <c r="M289" s="18" t="s">
        <v>1796</v>
      </c>
      <c r="N289" s="18"/>
      <c r="O289" s="25" t="s">
        <v>518</v>
      </c>
      <c r="P289" s="26"/>
      <c r="Q289" s="26"/>
      <c r="R289" s="25"/>
      <c r="S289" s="74" t="s">
        <v>3600</v>
      </c>
      <c r="T289" s="21">
        <v>28.909740453956331</v>
      </c>
      <c r="U289" s="22">
        <v>6569.34228515625</v>
      </c>
      <c r="V289" s="22">
        <v>3840.216064453125</v>
      </c>
      <c r="W289" s="23"/>
      <c r="X289" s="24"/>
      <c r="Y289" s="24"/>
      <c r="Z289" s="15">
        <v>289</v>
      </c>
      <c r="AA289" s="15"/>
      <c r="AB289" s="16"/>
      <c r="AC289">
        <v>22</v>
      </c>
      <c r="AD289">
        <v>90</v>
      </c>
      <c r="AE289">
        <v>77</v>
      </c>
      <c r="AF289">
        <v>0</v>
      </c>
      <c r="AH289" t="s">
        <v>1025</v>
      </c>
      <c r="AI289">
        <v>3600</v>
      </c>
      <c r="AJ289" t="s">
        <v>1341</v>
      </c>
      <c r="AK289" t="s">
        <v>1960</v>
      </c>
      <c r="AL289" t="s">
        <v>2248</v>
      </c>
      <c r="AM289" s="3" t="str">
        <f>Vertices[[#This Row],[Vertex]]&amp;CHAR(10)&amp;Vertices[[#This Row],[Followers]]&amp;CHAR(10)&amp;Vertices[[#This Row],[Description]]&amp;CHAR(10)&amp;Vertices[[#This Row],[Tweet]]</f>
        <v>marieforgue
90
"The Web is a giant copy machine", Vint Cerf #www2010</v>
      </c>
      <c r="AN289" t="s">
        <v>2680</v>
      </c>
      <c r="AO289" t="s">
        <v>3126</v>
      </c>
    </row>
    <row r="290" spans="1:41" ht="34.049999999999997" customHeight="1">
      <c r="A290" s="17" t="s">
        <v>506</v>
      </c>
      <c r="C290" s="60">
        <v>0</v>
      </c>
      <c r="D290" s="60">
        <v>2</v>
      </c>
      <c r="E290" s="61">
        <v>1.5243294083611575E-4</v>
      </c>
      <c r="F290" s="61">
        <v>3.1907090464547676</v>
      </c>
      <c r="G290" s="61">
        <v>1.6398800215702218E-3</v>
      </c>
      <c r="H290" s="61">
        <v>0</v>
      </c>
      <c r="I290" s="18"/>
      <c r="J290" s="18"/>
      <c r="K290" s="19">
        <v>2.0822249093107619</v>
      </c>
      <c r="L290" s="20">
        <v>99.961583197633843</v>
      </c>
      <c r="M290" s="18" t="s">
        <v>1904</v>
      </c>
      <c r="N290" s="18"/>
      <c r="O290" s="25" t="s">
        <v>506</v>
      </c>
      <c r="P290" s="26"/>
      <c r="Q290" s="26"/>
      <c r="R290" s="25"/>
      <c r="S290" s="74" t="s">
        <v>3601</v>
      </c>
      <c r="T290" s="21">
        <v>12.296799707553754</v>
      </c>
      <c r="U290" s="22">
        <v>1737.6627197265625</v>
      </c>
      <c r="V290" s="22">
        <v>2980.661865234375</v>
      </c>
      <c r="W290" s="23"/>
      <c r="X290" s="24"/>
      <c r="Y290" s="24"/>
      <c r="Z290" s="15">
        <v>290</v>
      </c>
      <c r="AA290" s="15"/>
      <c r="AB290" s="16"/>
      <c r="AC290">
        <v>56</v>
      </c>
      <c r="AD290">
        <v>40</v>
      </c>
      <c r="AE290">
        <v>151</v>
      </c>
      <c r="AF290">
        <v>0</v>
      </c>
      <c r="AG290" t="s">
        <v>956</v>
      </c>
      <c r="AH290" t="s">
        <v>1020</v>
      </c>
      <c r="AI290">
        <v>-18000</v>
      </c>
      <c r="AJ290" t="s">
        <v>1450</v>
      </c>
      <c r="AK290" t="s">
        <v>1960</v>
      </c>
      <c r="AL290" t="s">
        <v>2357</v>
      </c>
      <c r="AM290" s="3" t="str">
        <f>Vertices[[#This Row],[Vertex]]&amp;CHAR(10)&amp;Vertices[[#This Row],[Followers]]&amp;CHAR(10)&amp;Vertices[[#This Row],[Description]]&amp;CHAR(10)&amp;Vertices[[#This Row],[Tweet]]</f>
        <v>steveblood
40
Skilled Merchandise Planner with MBA.  Retail warrior and social media enthusiast.
RT @BoraZ: #fw2010 #www2010 VCerf: privacy may be invaded unintentionally - human error. Also we use mobile image/video: invade others' privacy</v>
      </c>
      <c r="AN290" t="s">
        <v>2784</v>
      </c>
      <c r="AO290" t="s">
        <v>3233</v>
      </c>
    </row>
    <row r="291" spans="1:41" ht="34.049999999999997" customHeight="1">
      <c r="A291" s="17" t="s">
        <v>548</v>
      </c>
      <c r="C291" s="60">
        <v>3</v>
      </c>
      <c r="D291" s="60">
        <v>4</v>
      </c>
      <c r="E291" s="61">
        <v>1.4655632446507644E-4</v>
      </c>
      <c r="F291" s="61">
        <v>3.0513447432762835</v>
      </c>
      <c r="G291" s="61">
        <v>4.0906214386860909E-3</v>
      </c>
      <c r="H291" s="61">
        <v>0.58333333333333337</v>
      </c>
      <c r="I291" s="18"/>
      <c r="J291" s="18"/>
      <c r="K291" s="19">
        <v>2.2055622732769047</v>
      </c>
      <c r="L291" s="20">
        <v>99.903957994084607</v>
      </c>
      <c r="M291" s="18" t="s">
        <v>1918</v>
      </c>
      <c r="N291" s="18"/>
      <c r="O291" s="25" t="s">
        <v>548</v>
      </c>
      <c r="P291" s="26"/>
      <c r="Q291" s="26"/>
      <c r="R291" s="25"/>
      <c r="S291" s="74" t="s">
        <v>3602</v>
      </c>
      <c r="T291" s="21">
        <v>29.241999268884385</v>
      </c>
      <c r="U291" s="22">
        <v>1856.1925048828125</v>
      </c>
      <c r="V291" s="22">
        <v>3853.5625</v>
      </c>
      <c r="W291" s="23"/>
      <c r="X291" s="24"/>
      <c r="Y291" s="24"/>
      <c r="Z291" s="15">
        <v>291</v>
      </c>
      <c r="AA291" s="15"/>
      <c r="AB291" s="16"/>
      <c r="AC291">
        <v>14</v>
      </c>
      <c r="AD291">
        <v>91</v>
      </c>
      <c r="AE291">
        <v>412</v>
      </c>
      <c r="AF291">
        <v>0</v>
      </c>
      <c r="AG291" t="s">
        <v>966</v>
      </c>
      <c r="AH291" t="s">
        <v>1020</v>
      </c>
      <c r="AI291">
        <v>-18000</v>
      </c>
      <c r="AJ291" t="s">
        <v>1464</v>
      </c>
      <c r="AK291" t="s">
        <v>1960</v>
      </c>
      <c r="AL291" t="s">
        <v>2371</v>
      </c>
      <c r="AM291" s="3" t="str">
        <f>Vertices[[#This Row],[Vertex]]&amp;CHAR(10)&amp;Vertices[[#This Row],[Followers]]&amp;CHAR(10)&amp;Vertices[[#This Row],[Description]]&amp;CHAR(10)&amp;Vertices[[#This Row],[Tweet]]</f>
        <v>ImagineInternet
91
The Imagining the Internet Center at Elon University collects smart statements that measure attitudes about the potential future of the Internet.
Michael Rappa of NC St, @smalljones and Kathy Green were organizers of the #www2010 conference in Raleigh and did a spectacular job! #fw2010</v>
      </c>
      <c r="AN291" t="s">
        <v>2796</v>
      </c>
      <c r="AO291" t="s">
        <v>3247</v>
      </c>
    </row>
    <row r="292" spans="1:41" ht="34.049999999999997" customHeight="1">
      <c r="A292" s="17" t="s">
        <v>453</v>
      </c>
      <c r="C292" s="60">
        <v>2</v>
      </c>
      <c r="D292" s="60">
        <v>3</v>
      </c>
      <c r="E292" s="61">
        <v>1.3647235052476075E-4</v>
      </c>
      <c r="F292" s="61">
        <v>3.9242053789731051</v>
      </c>
      <c r="G292" s="61">
        <v>2.6008109355876794E-4</v>
      </c>
      <c r="H292" s="61">
        <v>0.33333333333333331</v>
      </c>
      <c r="I292" s="18"/>
      <c r="J292" s="18"/>
      <c r="K292" s="19">
        <v>2.3192261185006044</v>
      </c>
      <c r="L292" s="20">
        <v>99.850852414343166</v>
      </c>
      <c r="M292" s="18" t="s">
        <v>1885</v>
      </c>
      <c r="N292" s="18"/>
      <c r="O292" s="25" t="s">
        <v>453</v>
      </c>
      <c r="P292" s="26"/>
      <c r="Q292" s="26"/>
      <c r="R292" s="25"/>
      <c r="S292" s="74" t="s">
        <v>3603</v>
      </c>
      <c r="T292" s="21">
        <v>44.858163570502811</v>
      </c>
      <c r="U292" s="22">
        <v>5301.0361328125</v>
      </c>
      <c r="V292" s="22">
        <v>5848.4296875</v>
      </c>
      <c r="W292" s="23"/>
      <c r="X292" s="24"/>
      <c r="Y292" s="24"/>
      <c r="Z292" s="15">
        <v>292</v>
      </c>
      <c r="AA292" s="15"/>
      <c r="AB292" s="16"/>
      <c r="AC292">
        <v>87</v>
      </c>
      <c r="AD292">
        <v>138</v>
      </c>
      <c r="AE292">
        <v>1795</v>
      </c>
      <c r="AF292">
        <v>6</v>
      </c>
      <c r="AG292" t="s">
        <v>941</v>
      </c>
      <c r="AH292" t="s">
        <v>1008</v>
      </c>
      <c r="AI292">
        <v>-18000</v>
      </c>
      <c r="AJ292" t="s">
        <v>1430</v>
      </c>
      <c r="AK292" t="s">
        <v>1960</v>
      </c>
      <c r="AL292" t="s">
        <v>2337</v>
      </c>
      <c r="AM292" s="3" t="str">
        <f>Vertices[[#This Row],[Vertex]]&amp;CHAR(10)&amp;Vertices[[#This Row],[Followers]]&amp;CHAR(10)&amp;Vertices[[#This Row],[Description]]&amp;CHAR(10)&amp;Vertices[[#This Row],[Tweet]]</f>
        <v>georgegumpert
138
Designer, Developer, Geek, Pseudo-Photographer, Lazy Blogger.
RT @brooksbell Fact from a ... cocktail chat at #www2010: Archiving  a digital movie  for 100 years is 1100x more expensive than film</v>
      </c>
      <c r="AN292" t="s">
        <v>2764</v>
      </c>
      <c r="AO292" t="s">
        <v>3214</v>
      </c>
    </row>
    <row r="293" spans="1:41" ht="34.049999999999997" customHeight="1">
      <c r="A293" s="17" t="s">
        <v>437</v>
      </c>
      <c r="C293" s="60">
        <v>6</v>
      </c>
      <c r="D293" s="60">
        <v>6</v>
      </c>
      <c r="E293" s="61">
        <v>1.3308029977272066E-4</v>
      </c>
      <c r="F293" s="61">
        <v>2.8704156479217602</v>
      </c>
      <c r="G293" s="61">
        <v>3.8872092338518911E-2</v>
      </c>
      <c r="H293" s="61">
        <v>0.5</v>
      </c>
      <c r="I293" s="18"/>
      <c r="J293" s="18"/>
      <c r="K293" s="19">
        <v>2.0652962515114872</v>
      </c>
      <c r="L293" s="20">
        <v>99.969492539297462</v>
      </c>
      <c r="M293" s="18" t="s">
        <v>1882</v>
      </c>
      <c r="N293" s="18"/>
      <c r="O293" s="25" t="s">
        <v>437</v>
      </c>
      <c r="P293" s="26"/>
      <c r="Q293" s="26"/>
      <c r="R293" s="25"/>
      <c r="S293" s="74" t="s">
        <v>3604</v>
      </c>
      <c r="T293" s="21">
        <v>9.9709880030573927</v>
      </c>
      <c r="U293" s="22">
        <v>7686.10009765625</v>
      </c>
      <c r="V293" s="22">
        <v>6697.7333984375</v>
      </c>
      <c r="W293" s="23"/>
      <c r="X293" s="24"/>
      <c r="Y293" s="24"/>
      <c r="Z293" s="15">
        <v>293</v>
      </c>
      <c r="AA293" s="15"/>
      <c r="AB293" s="16"/>
      <c r="AC293">
        <v>37</v>
      </c>
      <c r="AD293">
        <v>33</v>
      </c>
      <c r="AE293">
        <v>53</v>
      </c>
      <c r="AF293">
        <v>0</v>
      </c>
      <c r="AJ293" t="s">
        <v>1427</v>
      </c>
      <c r="AK293" t="s">
        <v>1960</v>
      </c>
      <c r="AL293" t="s">
        <v>2334</v>
      </c>
      <c r="AM293" s="3" t="str">
        <f>Vertices[[#This Row],[Vertex]]&amp;CHAR(10)&amp;Vertices[[#This Row],[Followers]]&amp;CHAR(10)&amp;Vertices[[#This Row],[Description]]&amp;CHAR(10)&amp;Vertices[[#This Row],[Tweet]]</f>
        <v>seanbechhofer
33
Highlights from #ldow2010 #www2010: Halpin on sameAs http://bit.ly/bxtx0g and van de Sompel on Memento http://bit.ly/ayGGAK</v>
      </c>
      <c r="AN293" t="s">
        <v>2761</v>
      </c>
      <c r="AO293" t="s">
        <v>3211</v>
      </c>
    </row>
    <row r="294" spans="1:41" ht="34.049999999999997" customHeight="1">
      <c r="A294" s="17" t="s">
        <v>511</v>
      </c>
      <c r="C294" s="60">
        <v>9</v>
      </c>
      <c r="D294" s="60">
        <v>7</v>
      </c>
      <c r="E294" s="61">
        <v>1.2510656519603246E-4</v>
      </c>
      <c r="F294" s="61">
        <v>2.7995110024449876</v>
      </c>
      <c r="G294" s="61">
        <v>4.8821347958750455E-2</v>
      </c>
      <c r="H294" s="61">
        <v>0.6</v>
      </c>
      <c r="I294" s="18"/>
      <c r="J294" s="18"/>
      <c r="K294" s="19">
        <v>2.1451027811366385</v>
      </c>
      <c r="L294" s="20">
        <v>99.932205642883261</v>
      </c>
      <c r="M294" s="18" t="s">
        <v>1907</v>
      </c>
      <c r="N294" s="18"/>
      <c r="O294" s="25" t="s">
        <v>511</v>
      </c>
      <c r="P294" s="26"/>
      <c r="Q294" s="26"/>
      <c r="R294" s="25"/>
      <c r="S294" s="74" t="s">
        <v>3605</v>
      </c>
      <c r="T294" s="21">
        <v>20.935528895683095</v>
      </c>
      <c r="U294" s="22">
        <v>7074.53466796875</v>
      </c>
      <c r="V294" s="22">
        <v>7129.6279296875</v>
      </c>
      <c r="W294" s="23"/>
      <c r="X294" s="24"/>
      <c r="Y294" s="24"/>
      <c r="Z294" s="15">
        <v>294</v>
      </c>
      <c r="AA294" s="15"/>
      <c r="AB294" s="16"/>
      <c r="AC294">
        <v>33</v>
      </c>
      <c r="AD294">
        <v>66</v>
      </c>
      <c r="AE294">
        <v>220</v>
      </c>
      <c r="AF294">
        <v>0</v>
      </c>
      <c r="AH294" t="s">
        <v>1008</v>
      </c>
      <c r="AI294">
        <v>-18000</v>
      </c>
      <c r="AJ294" t="s">
        <v>1453</v>
      </c>
      <c r="AK294" t="s">
        <v>1960</v>
      </c>
      <c r="AL294" t="s">
        <v>2360</v>
      </c>
      <c r="AM294" s="3" t="str">
        <f>Vertices[[#This Row],[Vertex]]&amp;CHAR(10)&amp;Vertices[[#This Row],[Followers]]&amp;CHAR(10)&amp;Vertices[[#This Row],[Description]]&amp;CHAR(10)&amp;Vertices[[#This Row],[Tweet]]</f>
        <v>lidingpku
66
#www2010 #datagov see RPI's linked data experiences on US government data and linked to UK government data,http://bit.ly/bx8UAa #websci10</v>
      </c>
      <c r="AN294" t="s">
        <v>2787</v>
      </c>
      <c r="AO294" t="s">
        <v>3236</v>
      </c>
    </row>
    <row r="295" spans="1:41" ht="34.049999999999997" customHeight="1">
      <c r="A295" s="17" t="s">
        <v>319</v>
      </c>
      <c r="C295" s="60">
        <v>2</v>
      </c>
      <c r="D295" s="60">
        <v>4</v>
      </c>
      <c r="E295" s="61">
        <v>1.2460528958348045E-4</v>
      </c>
      <c r="F295" s="61">
        <v>2.6992665036674817</v>
      </c>
      <c r="G295" s="61">
        <v>1.5762512906393408E-2</v>
      </c>
      <c r="H295" s="61">
        <v>0.25</v>
      </c>
      <c r="I295" s="18"/>
      <c r="J295" s="18"/>
      <c r="K295" s="19">
        <v>2.7642079806529627</v>
      </c>
      <c r="L295" s="20">
        <v>99.64294971918514</v>
      </c>
      <c r="M295" s="18" t="s">
        <v>1768</v>
      </c>
      <c r="N295" s="18"/>
      <c r="O295" s="25" t="s">
        <v>319</v>
      </c>
      <c r="P295" s="26"/>
      <c r="Q295" s="26"/>
      <c r="R295" s="25"/>
      <c r="S295" s="74" t="s">
        <v>3606</v>
      </c>
      <c r="T295" s="21">
        <v>105.9937855172643</v>
      </c>
      <c r="U295" s="22">
        <v>4703.1962890625</v>
      </c>
      <c r="V295" s="22">
        <v>3653.3701171875</v>
      </c>
      <c r="W295" s="23"/>
      <c r="X295" s="24"/>
      <c r="Y295" s="24"/>
      <c r="Z295" s="15">
        <v>295</v>
      </c>
      <c r="AA295" s="15"/>
      <c r="AB295" s="16"/>
      <c r="AC295">
        <v>262</v>
      </c>
      <c r="AD295">
        <v>322</v>
      </c>
      <c r="AE295">
        <v>3593</v>
      </c>
      <c r="AF295">
        <v>28</v>
      </c>
      <c r="AG295" t="s">
        <v>856</v>
      </c>
      <c r="AH295" t="s">
        <v>1024</v>
      </c>
      <c r="AI295">
        <v>3600</v>
      </c>
      <c r="AJ295" t="s">
        <v>1313</v>
      </c>
      <c r="AK295" t="s">
        <v>1960</v>
      </c>
      <c r="AL295" t="s">
        <v>2220</v>
      </c>
      <c r="AM295" s="3" t="str">
        <f>Vertices[[#This Row],[Vertex]]&amp;CHAR(10)&amp;Vertices[[#This Row],[Followers]]&amp;CHAR(10)&amp;Vertices[[#This Row],[Description]]&amp;CHAR(10)&amp;Vertices[[#This Row],[Tweet]]</f>
        <v>timse7
322
Ass.-Prof. at Klagenfurt Univ. w/ research focus on multimedia communication
twitter #roomstreams for every conference room at #www2010 can be found at http://bit.ly/bRfE69 #302C (via @mstrohm)</v>
      </c>
      <c r="AN295" t="s">
        <v>2655</v>
      </c>
      <c r="AO295" t="s">
        <v>3098</v>
      </c>
    </row>
    <row r="296" spans="1:41" ht="34.049999999999997" customHeight="1">
      <c r="A296" s="17" t="s">
        <v>235</v>
      </c>
      <c r="C296" s="60">
        <v>0</v>
      </c>
      <c r="D296" s="60">
        <v>2</v>
      </c>
      <c r="E296" s="61">
        <v>1.0641472312874058E-4</v>
      </c>
      <c r="F296" s="61">
        <v>2.9462102689486551</v>
      </c>
      <c r="G296" s="61">
        <v>8.0448311268444955E-3</v>
      </c>
      <c r="H296" s="61">
        <v>0</v>
      </c>
      <c r="I296" s="18"/>
      <c r="J296" s="18"/>
      <c r="K296" s="19">
        <v>2.2224909310761789</v>
      </c>
      <c r="L296" s="20">
        <v>99.896048652420987</v>
      </c>
      <c r="M296" s="18" t="s">
        <v>1679</v>
      </c>
      <c r="N296" s="18"/>
      <c r="O296" s="25" t="s">
        <v>235</v>
      </c>
      <c r="P296" s="26"/>
      <c r="Q296" s="26"/>
      <c r="R296" s="25"/>
      <c r="S296" s="74" t="s">
        <v>3607</v>
      </c>
      <c r="T296" s="21">
        <v>31.567810973380745</v>
      </c>
      <c r="U296" s="22">
        <v>3440.944091796875</v>
      </c>
      <c r="V296" s="22">
        <v>3037.445068359375</v>
      </c>
      <c r="W296" s="23"/>
      <c r="X296" s="24"/>
      <c r="Y296" s="24"/>
      <c r="Z296" s="15">
        <v>296</v>
      </c>
      <c r="AA296" s="15"/>
      <c r="AB296" s="16"/>
      <c r="AC296">
        <v>106</v>
      </c>
      <c r="AD296">
        <v>98</v>
      </c>
      <c r="AE296">
        <v>125</v>
      </c>
      <c r="AF296">
        <v>0</v>
      </c>
      <c r="AG296" t="s">
        <v>775</v>
      </c>
      <c r="AH296" t="s">
        <v>1008</v>
      </c>
      <c r="AI296">
        <v>-18000</v>
      </c>
      <c r="AJ296" t="s">
        <v>1224</v>
      </c>
      <c r="AK296" t="s">
        <v>1960</v>
      </c>
      <c r="AL296" t="s">
        <v>2131</v>
      </c>
      <c r="AM296" s="3" t="str">
        <f>Vertices[[#This Row],[Vertex]]&amp;CHAR(10)&amp;Vertices[[#This Row],[Followers]]&amp;CHAR(10)&amp;Vertices[[#This Row],[Description]]&amp;CHAR(10)&amp;Vertices[[#This Row],[Tweet]]</f>
        <v>evertonlucero
98
open-minded, half-conscious, agreeable human being, enjoying life as it happens to be.
The web both shapes and is shaped by society. #www2010 #websci10</v>
      </c>
      <c r="AN296" t="s">
        <v>2579</v>
      </c>
      <c r="AO296" t="s">
        <v>3009</v>
      </c>
    </row>
    <row r="297" spans="1:41" ht="34.049999999999997" customHeight="1">
      <c r="A297" s="17" t="s">
        <v>181</v>
      </c>
      <c r="C297" s="60">
        <v>0</v>
      </c>
      <c r="D297" s="60">
        <v>3</v>
      </c>
      <c r="E297" s="61">
        <v>1.0202415997614163E-4</v>
      </c>
      <c r="F297" s="61">
        <v>2.6894865525672373</v>
      </c>
      <c r="G297" s="61">
        <v>1.3658507955812948E-2</v>
      </c>
      <c r="H297" s="61">
        <v>0.33333333333333331</v>
      </c>
      <c r="I297" s="18"/>
      <c r="J297" s="18"/>
      <c r="K297" s="19">
        <v>2.0773881499395404</v>
      </c>
      <c r="L297" s="20">
        <v>99.96384300953774</v>
      </c>
      <c r="M297" s="18" t="s">
        <v>1584</v>
      </c>
      <c r="N297" s="18"/>
      <c r="O297" s="25" t="s">
        <v>181</v>
      </c>
      <c r="P297" s="26"/>
      <c r="Q297" s="26"/>
      <c r="R297" s="25"/>
      <c r="S297" s="74" t="s">
        <v>3608</v>
      </c>
      <c r="T297" s="21">
        <v>11.632282077697651</v>
      </c>
      <c r="U297" s="22">
        <v>6722.26220703125</v>
      </c>
      <c r="V297" s="22">
        <v>3690.280029296875</v>
      </c>
      <c r="W297" s="23"/>
      <c r="X297" s="24"/>
      <c r="Y297" s="24"/>
      <c r="Z297" s="15">
        <v>297</v>
      </c>
      <c r="AA297" s="15"/>
      <c r="AB297" s="16"/>
      <c r="AC297">
        <v>23</v>
      </c>
      <c r="AD297">
        <v>38</v>
      </c>
      <c r="AE297">
        <v>116</v>
      </c>
      <c r="AF297">
        <v>1</v>
      </c>
      <c r="AG297" t="s">
        <v>692</v>
      </c>
      <c r="AH297" t="s">
        <v>1025</v>
      </c>
      <c r="AI297">
        <v>3600</v>
      </c>
      <c r="AJ297" t="s">
        <v>1129</v>
      </c>
      <c r="AK297" t="s">
        <v>1960</v>
      </c>
      <c r="AL297" t="s">
        <v>2036</v>
      </c>
      <c r="AM297" s="3" t="str">
        <f>Vertices[[#This Row],[Vertex]]&amp;CHAR(10)&amp;Vertices[[#This Row],[Followers]]&amp;CHAR(10)&amp;Vertices[[#This Row],[Description]]&amp;CHAR(10)&amp;Vertices[[#This Row],[Tweet]]</f>
        <v>jpberthet
38
DSI / CIO Centrale Lyon
RT @www2010: #www2010 is starting with WebScience, Web Accessibility, Workshops and Tutorials http://is.gd/bImJ6</v>
      </c>
      <c r="AN297" t="s">
        <v>2422</v>
      </c>
      <c r="AO297" t="s">
        <v>2914</v>
      </c>
    </row>
    <row r="298" spans="1:41" ht="34.049999999999997" customHeight="1">
      <c r="A298" s="17" t="s">
        <v>395</v>
      </c>
      <c r="C298" s="60">
        <v>7</v>
      </c>
      <c r="D298" s="60">
        <v>7</v>
      </c>
      <c r="E298" s="61">
        <v>9.6552603412143758E-5</v>
      </c>
      <c r="F298" s="61">
        <v>2.8239608801955991</v>
      </c>
      <c r="G298" s="61">
        <v>4.2767473028999824E-2</v>
      </c>
      <c r="H298" s="61">
        <v>0.55555555555555558</v>
      </c>
      <c r="I298" s="18"/>
      <c r="J298" s="18"/>
      <c r="K298" s="19">
        <v>2.048367593712213</v>
      </c>
      <c r="L298" s="20">
        <v>99.977401880961082</v>
      </c>
      <c r="M298" s="18" t="s">
        <v>1854</v>
      </c>
      <c r="N298" s="18"/>
      <c r="O298" s="25" t="s">
        <v>395</v>
      </c>
      <c r="P298" s="26"/>
      <c r="Q298" s="26"/>
      <c r="R298" s="25"/>
      <c r="S298" s="74" t="s">
        <v>3609</v>
      </c>
      <c r="T298" s="21">
        <v>7.6451762985610312</v>
      </c>
      <c r="U298" s="22">
        <v>7375.94140625</v>
      </c>
      <c r="V298" s="22">
        <v>6796.025390625</v>
      </c>
      <c r="W298" s="23"/>
      <c r="X298" s="24"/>
      <c r="Y298" s="24"/>
      <c r="Z298" s="15">
        <v>298</v>
      </c>
      <c r="AA298" s="15"/>
      <c r="AB298" s="16"/>
      <c r="AC298">
        <v>35</v>
      </c>
      <c r="AD298">
        <v>26</v>
      </c>
      <c r="AE298">
        <v>90</v>
      </c>
      <c r="AF298">
        <v>0</v>
      </c>
      <c r="AJ298" t="s">
        <v>1399</v>
      </c>
      <c r="AK298" t="s">
        <v>1960</v>
      </c>
      <c r="AL298" t="s">
        <v>2306</v>
      </c>
      <c r="AM298" s="3" t="str">
        <f>Vertices[[#This Row],[Vertex]]&amp;CHAR(10)&amp;Vertices[[#This Row],[Followers]]&amp;CHAR(10)&amp;Vertices[[#This Row],[Description]]&amp;CHAR(10)&amp;Vertices[[#This Row],[Tweet]]</f>
        <v>mitsmit
26
RT @fabien_gandon: VIVO is an open source semantic web platform for scientists across disciplines http://vivoweb.org/ #websci10 #www2010 #rdf #sparql #semweb</v>
      </c>
      <c r="AN298" t="s">
        <v>2570</v>
      </c>
      <c r="AO298" t="s">
        <v>3184</v>
      </c>
    </row>
    <row r="299" spans="1:41" ht="34.049999999999997" customHeight="1">
      <c r="A299" s="17" t="s">
        <v>237</v>
      </c>
      <c r="C299" s="60">
        <v>0</v>
      </c>
      <c r="D299" s="60">
        <v>2</v>
      </c>
      <c r="E299" s="61">
        <v>8.3364761927426164E-5</v>
      </c>
      <c r="F299" s="61">
        <v>3.2616136919315402</v>
      </c>
      <c r="G299" s="61">
        <v>5.1437094973516319E-3</v>
      </c>
      <c r="H299" s="61">
        <v>0</v>
      </c>
      <c r="I299" s="18"/>
      <c r="J299" s="18"/>
      <c r="K299" s="19">
        <v>4.6287787182587667</v>
      </c>
      <c r="L299" s="20">
        <v>98.771792230234951</v>
      </c>
      <c r="M299" s="18" t="s">
        <v>1682</v>
      </c>
      <c r="N299" s="18"/>
      <c r="O299" s="25" t="s">
        <v>237</v>
      </c>
      <c r="P299" s="26"/>
      <c r="Q299" s="26"/>
      <c r="R299" s="25"/>
      <c r="S299" s="74" t="s">
        <v>3610</v>
      </c>
      <c r="T299" s="21">
        <v>362.16533182679206</v>
      </c>
      <c r="U299" s="22">
        <v>8284.1962890625</v>
      </c>
      <c r="V299" s="22">
        <v>3779.099365234375</v>
      </c>
      <c r="W299" s="23"/>
      <c r="X299" s="24"/>
      <c r="Y299" s="24"/>
      <c r="Z299" s="15">
        <v>299</v>
      </c>
      <c r="AA299" s="15"/>
      <c r="AB299" s="16"/>
      <c r="AC299">
        <v>632</v>
      </c>
      <c r="AD299">
        <v>1093</v>
      </c>
      <c r="AE299">
        <v>6774</v>
      </c>
      <c r="AF299">
        <v>26</v>
      </c>
      <c r="AG299" t="s">
        <v>778</v>
      </c>
      <c r="AH299" t="s">
        <v>1025</v>
      </c>
      <c r="AI299">
        <v>3600</v>
      </c>
      <c r="AJ299" t="s">
        <v>1227</v>
      </c>
      <c r="AK299" t="s">
        <v>1960</v>
      </c>
      <c r="AL299" t="s">
        <v>2134</v>
      </c>
      <c r="AM299" s="3" t="str">
        <f>Vertices[[#This Row],[Vertex]]&amp;CHAR(10)&amp;Vertices[[#This Row],[Followers]]&amp;CHAR(10)&amp;Vertices[[#This Row],[Description]]&amp;CHAR(10)&amp;Vertices[[#This Row],[Tweet]]</f>
        <v>jeancharles
1093
French Teacher (FLE), translator, Social Media and E-learning specialist.
RT @olgag RT @fabien_gandon: Freddy Limpens mentioning the ISICIL project http://isicil.inria.fr/ #websci10 #www2010 #isicil @jeancharles</v>
      </c>
      <c r="AN299" t="s">
        <v>2582</v>
      </c>
      <c r="AO299" t="s">
        <v>3012</v>
      </c>
    </row>
    <row r="300" spans="1:41" ht="34.049999999999997" customHeight="1">
      <c r="A300" s="17" t="s">
        <v>238</v>
      </c>
      <c r="C300" s="60">
        <v>0</v>
      </c>
      <c r="D300" s="60">
        <v>2</v>
      </c>
      <c r="E300" s="61">
        <v>8.3364761927426164E-5</v>
      </c>
      <c r="F300" s="61">
        <v>3.2616136919315402</v>
      </c>
      <c r="G300" s="61">
        <v>5.1437094973516319E-3</v>
      </c>
      <c r="H300" s="61">
        <v>0</v>
      </c>
      <c r="I300" s="18"/>
      <c r="J300" s="18"/>
      <c r="K300" s="19">
        <v>2.0217654171704957</v>
      </c>
      <c r="L300" s="20">
        <v>99.989830846432483</v>
      </c>
      <c r="M300" s="18" t="s">
        <v>1683</v>
      </c>
      <c r="N300" s="18"/>
      <c r="O300" s="25" t="s">
        <v>238</v>
      </c>
      <c r="P300" s="26"/>
      <c r="Q300" s="26"/>
      <c r="R300" s="25"/>
      <c r="S300" s="74" t="s">
        <v>3611</v>
      </c>
      <c r="T300" s="21">
        <v>3.9903293343524644</v>
      </c>
      <c r="U300" s="22">
        <v>8374.2275390625</v>
      </c>
      <c r="V300" s="22">
        <v>3932.218994140625</v>
      </c>
      <c r="W300" s="23"/>
      <c r="X300" s="24"/>
      <c r="Y300" s="24"/>
      <c r="Z300" s="15">
        <v>300</v>
      </c>
      <c r="AA300" s="15"/>
      <c r="AB300" s="16"/>
      <c r="AC300">
        <v>9</v>
      </c>
      <c r="AD300">
        <v>15</v>
      </c>
      <c r="AE300">
        <v>40</v>
      </c>
      <c r="AF300">
        <v>0</v>
      </c>
      <c r="AG300" t="s">
        <v>779</v>
      </c>
      <c r="AH300" t="s">
        <v>1034</v>
      </c>
      <c r="AI300">
        <v>7200</v>
      </c>
      <c r="AJ300" t="s">
        <v>1228</v>
      </c>
      <c r="AK300" t="s">
        <v>1960</v>
      </c>
      <c r="AL300" t="s">
        <v>2135</v>
      </c>
      <c r="AM300" s="3" t="str">
        <f>Vertices[[#This Row],[Vertex]]&amp;CHAR(10)&amp;Vertices[[#This Row],[Followers]]&amp;CHAR(10)&amp;Vertices[[#This Row],[Description]]&amp;CHAR(10)&amp;Vertices[[#This Row],[Tweet]]</f>
        <v>stefanbazan
15
Lyon, Genève, Montréal, Beyrouth
RT @fabien_gandon: All the slides of the lightning talks at #websci10 one slide per talk merged in one file: http://tinyurl.com/33jeh35 #www2010</v>
      </c>
      <c r="AN300" t="s">
        <v>2583</v>
      </c>
      <c r="AO300" t="s">
        <v>3013</v>
      </c>
    </row>
    <row r="301" spans="1:41" ht="34.049999999999997" customHeight="1">
      <c r="A301" s="17" t="s">
        <v>361</v>
      </c>
      <c r="C301" s="60">
        <v>3</v>
      </c>
      <c r="D301" s="60">
        <v>2</v>
      </c>
      <c r="E301" s="61">
        <v>8.2193588735039754E-5</v>
      </c>
      <c r="F301" s="61">
        <v>3.4645476772616135</v>
      </c>
      <c r="G301" s="61">
        <v>1.1350064688743823E-3</v>
      </c>
      <c r="H301" s="61">
        <v>0.5</v>
      </c>
      <c r="I301" s="18"/>
      <c r="J301" s="18"/>
      <c r="K301" s="19">
        <v>2.4159613059250304</v>
      </c>
      <c r="L301" s="20">
        <v>99.80565617626533</v>
      </c>
      <c r="M301" s="18" t="s">
        <v>1830</v>
      </c>
      <c r="N301" s="18"/>
      <c r="O301" s="25" t="s">
        <v>361</v>
      </c>
      <c r="P301" s="26"/>
      <c r="Q301" s="26"/>
      <c r="R301" s="25"/>
      <c r="S301" s="74" t="s">
        <v>3612</v>
      </c>
      <c r="T301" s="21">
        <v>58.148516167624869</v>
      </c>
      <c r="U301" s="22">
        <v>1368.3525390625</v>
      </c>
      <c r="V301" s="22">
        <v>3151.7705078125</v>
      </c>
      <c r="W301" s="23"/>
      <c r="X301" s="24"/>
      <c r="Y301" s="24"/>
      <c r="Z301" s="15">
        <v>301</v>
      </c>
      <c r="AA301" s="15"/>
      <c r="AB301" s="16"/>
      <c r="AC301">
        <v>129</v>
      </c>
      <c r="AD301">
        <v>178</v>
      </c>
      <c r="AE301">
        <v>585</v>
      </c>
      <c r="AF301">
        <v>0</v>
      </c>
      <c r="AG301" t="s">
        <v>900</v>
      </c>
      <c r="AH301" t="s">
        <v>1026</v>
      </c>
      <c r="AI301">
        <v>3600</v>
      </c>
      <c r="AJ301" t="s">
        <v>1375</v>
      </c>
      <c r="AK301" t="s">
        <v>1960</v>
      </c>
      <c r="AL301" t="s">
        <v>2282</v>
      </c>
      <c r="AM301" s="3" t="str">
        <f>Vertices[[#This Row],[Vertex]]&amp;CHAR(10)&amp;Vertices[[#This Row],[Followers]]&amp;CHAR(10)&amp;Vertices[[#This Row],[Description]]&amp;CHAR(10)&amp;Vertices[[#This Row],[Tweet]]</f>
        <v>xquery
178
how to have fun with XML Databases and XQuery 
RT @wcandillon: RT @aspyker: Reminder Raleigh XML/XQuery Meetup Tomorrow Night 7pm at #www2010 #fw2010 at Busy Bee Cafe Join Us! - http://bit.ly/aSSLkx</v>
      </c>
      <c r="AN301" t="s">
        <v>2712</v>
      </c>
      <c r="AO301" t="s">
        <v>3160</v>
      </c>
    </row>
    <row r="302" spans="1:41" ht="34.049999999999997" customHeight="1">
      <c r="A302" s="17" t="s">
        <v>188</v>
      </c>
      <c r="C302" s="60">
        <v>0</v>
      </c>
      <c r="D302" s="60">
        <v>4</v>
      </c>
      <c r="E302" s="61">
        <v>7.4284470984208308E-5</v>
      </c>
      <c r="F302" s="61">
        <v>3.3374083129584351</v>
      </c>
      <c r="G302" s="61">
        <v>9.690792905384199E-4</v>
      </c>
      <c r="H302" s="61">
        <v>0.5</v>
      </c>
      <c r="I302" s="18"/>
      <c r="J302" s="18"/>
      <c r="K302" s="19">
        <v>2.4256348246674726</v>
      </c>
      <c r="L302" s="20">
        <v>99.80113655245755</v>
      </c>
      <c r="M302" s="18" t="s">
        <v>1594</v>
      </c>
      <c r="N302" s="18"/>
      <c r="O302" s="25" t="s">
        <v>188</v>
      </c>
      <c r="P302" s="26"/>
      <c r="Q302" s="26"/>
      <c r="R302" s="25"/>
      <c r="S302" s="74" t="s">
        <v>3613</v>
      </c>
      <c r="T302" s="21">
        <v>59.477551427337076</v>
      </c>
      <c r="U302" s="22">
        <v>1708.7135009765625</v>
      </c>
      <c r="V302" s="22">
        <v>2259.4638671875</v>
      </c>
      <c r="W302" s="23"/>
      <c r="X302" s="24"/>
      <c r="Y302" s="24"/>
      <c r="Z302" s="15">
        <v>302</v>
      </c>
      <c r="AA302" s="15"/>
      <c r="AB302" s="16"/>
      <c r="AC302">
        <v>527</v>
      </c>
      <c r="AD302">
        <v>182</v>
      </c>
      <c r="AE302">
        <v>95</v>
      </c>
      <c r="AF302">
        <v>4</v>
      </c>
      <c r="AG302" t="s">
        <v>697</v>
      </c>
      <c r="AH302" t="s">
        <v>1008</v>
      </c>
      <c r="AI302">
        <v>-18000</v>
      </c>
      <c r="AJ302" t="s">
        <v>1139</v>
      </c>
      <c r="AK302" t="s">
        <v>1960</v>
      </c>
      <c r="AL302" t="s">
        <v>2046</v>
      </c>
      <c r="AM302" s="3" t="str">
        <f>Vertices[[#This Row],[Vertex]]&amp;CHAR(10)&amp;Vertices[[#This Row],[Followers]]&amp;CHAR(10)&amp;Vertices[[#This Row],[Description]]&amp;CHAR(10)&amp;Vertices[[#This Row],[Tweet]]</f>
        <v>Real4Site
182
Projects Having the Largest Impact on North Carolina
first #makerfaireNC yesterday and now #www2010 the Triangle is the place to be</v>
      </c>
      <c r="AN302" t="s">
        <v>2497</v>
      </c>
      <c r="AO302" t="s">
        <v>2924</v>
      </c>
    </row>
    <row r="303" spans="1:41" ht="34.049999999999997" customHeight="1">
      <c r="A303" s="17" t="s">
        <v>307</v>
      </c>
      <c r="C303" s="60">
        <v>2</v>
      </c>
      <c r="D303" s="60">
        <v>4</v>
      </c>
      <c r="E303" s="61">
        <v>6.7000018040565504E-5</v>
      </c>
      <c r="F303" s="61">
        <v>3.3667481662591685</v>
      </c>
      <c r="G303" s="61">
        <v>1.8868047774470789E-3</v>
      </c>
      <c r="H303" s="61">
        <v>0.58333333333333337</v>
      </c>
      <c r="I303" s="18"/>
      <c r="J303" s="18"/>
      <c r="K303" s="19">
        <v>3.0616686819830714</v>
      </c>
      <c r="L303" s="20">
        <v>99.503971287095808</v>
      </c>
      <c r="M303" s="18" t="s">
        <v>1759</v>
      </c>
      <c r="N303" s="18"/>
      <c r="O303" s="25" t="s">
        <v>307</v>
      </c>
      <c r="P303" s="26"/>
      <c r="Q303" s="26"/>
      <c r="R303" s="25"/>
      <c r="S303" s="74" t="s">
        <v>3614</v>
      </c>
      <c r="T303" s="21">
        <v>146.86161975341463</v>
      </c>
      <c r="U303" s="22">
        <v>6019.29931640625</v>
      </c>
      <c r="V303" s="22">
        <v>9083.0068359375</v>
      </c>
      <c r="W303" s="23"/>
      <c r="X303" s="24"/>
      <c r="Y303" s="24"/>
      <c r="Z303" s="15">
        <v>303</v>
      </c>
      <c r="AA303" s="15"/>
      <c r="AB303" s="16"/>
      <c r="AC303">
        <v>367</v>
      </c>
      <c r="AD303">
        <v>445</v>
      </c>
      <c r="AE303">
        <v>1727</v>
      </c>
      <c r="AF303">
        <v>126</v>
      </c>
      <c r="AG303" t="s">
        <v>847</v>
      </c>
      <c r="AH303" t="s">
        <v>1008</v>
      </c>
      <c r="AI303">
        <v>-18000</v>
      </c>
      <c r="AJ303" t="s">
        <v>1304</v>
      </c>
      <c r="AK303" t="s">
        <v>1960</v>
      </c>
      <c r="AL303" t="s">
        <v>2211</v>
      </c>
      <c r="AM303" s="3" t="str">
        <f>Vertices[[#This Row],[Vertex]]&amp;CHAR(10)&amp;Vertices[[#This Row],[Followers]]&amp;CHAR(10)&amp;Vertices[[#This Row],[Description]]&amp;CHAR(10)&amp;Vertices[[#This Row],[Tweet]]</f>
        <v>peterdcowan
445
digital nomad, closet Jane Austen fan, twitter junkie, IM geek, gamer, MBr, huberprocrastinator, bad speller 
RT @sagecram: RT @govdiva: The first quantitative study on the entire twittersphere ..." by @haewoon at #www2010 http://bit.ly/dmIvfj #gc20</v>
      </c>
      <c r="AN303" t="s">
        <v>2646</v>
      </c>
      <c r="AO303" t="s">
        <v>3089</v>
      </c>
    </row>
    <row r="304" spans="1:41" ht="34.049999999999997" customHeight="1">
      <c r="A304" s="17" t="s">
        <v>475</v>
      </c>
      <c r="C304" s="60">
        <v>8</v>
      </c>
      <c r="D304" s="60">
        <v>10</v>
      </c>
      <c r="E304" s="61">
        <v>5.9891576671293345E-5</v>
      </c>
      <c r="F304" s="61">
        <v>2.806845965770171</v>
      </c>
      <c r="G304" s="61">
        <v>5.4080570335730598E-2</v>
      </c>
      <c r="H304" s="61">
        <v>0.62222222222222223</v>
      </c>
      <c r="I304" s="18"/>
      <c r="J304" s="18"/>
      <c r="K304" s="19">
        <v>2.8077388149939542</v>
      </c>
      <c r="L304" s="20">
        <v>99.622611412050119</v>
      </c>
      <c r="M304" s="18" t="s">
        <v>1891</v>
      </c>
      <c r="N304" s="18"/>
      <c r="O304" s="25" t="s">
        <v>475</v>
      </c>
      <c r="P304" s="26"/>
      <c r="Q304" s="26"/>
      <c r="R304" s="25"/>
      <c r="S304" s="74" t="s">
        <v>3615</v>
      </c>
      <c r="T304" s="21">
        <v>111.97444418596923</v>
      </c>
      <c r="U304" s="22">
        <v>7318.48583984375</v>
      </c>
      <c r="V304" s="22">
        <v>7067.9443359375</v>
      </c>
      <c r="W304" s="23"/>
      <c r="X304" s="24"/>
      <c r="Y304" s="24"/>
      <c r="Z304" s="15">
        <v>304</v>
      </c>
      <c r="AA304" s="15"/>
      <c r="AB304" s="16"/>
      <c r="AC304">
        <v>202</v>
      </c>
      <c r="AD304">
        <v>340</v>
      </c>
      <c r="AE304">
        <v>4474</v>
      </c>
      <c r="AF304">
        <v>3</v>
      </c>
      <c r="AG304" t="s">
        <v>946</v>
      </c>
      <c r="AH304" t="s">
        <v>1006</v>
      </c>
      <c r="AI304">
        <v>0</v>
      </c>
      <c r="AJ304" t="s">
        <v>1437</v>
      </c>
      <c r="AK304" t="s">
        <v>1960</v>
      </c>
      <c r="AL304" t="s">
        <v>2344</v>
      </c>
      <c r="AM304" s="3" t="str">
        <f>Vertices[[#This Row],[Vertex]]&amp;CHAR(10)&amp;Vertices[[#This Row],[Followers]]&amp;CHAR(10)&amp;Vertices[[#This Row],[Description]]&amp;CHAR(10)&amp;Vertices[[#This Row],[Tweet]]</f>
        <v>fantasticlife
340
controller of graph
wishing i was at #www2010. a @beerspotr spot from north carolina would almost cure the pain....</v>
      </c>
      <c r="AN304" t="s">
        <v>2771</v>
      </c>
      <c r="AO304" t="s">
        <v>3220</v>
      </c>
    </row>
    <row r="305" spans="1:41" ht="34.049999999999997" customHeight="1">
      <c r="A305" s="17" t="s">
        <v>202</v>
      </c>
      <c r="C305" s="60">
        <v>1</v>
      </c>
      <c r="D305" s="60">
        <v>2</v>
      </c>
      <c r="E305" s="61">
        <v>5.8249743874264829E-5</v>
      </c>
      <c r="F305" s="61">
        <v>3.415647921760391</v>
      </c>
      <c r="G305" s="61">
        <v>3.1048434761386553E-3</v>
      </c>
      <c r="H305" s="61">
        <v>0</v>
      </c>
      <c r="I305" s="18"/>
      <c r="J305" s="18"/>
      <c r="K305" s="19">
        <v>2.1692865779927448</v>
      </c>
      <c r="L305" s="20">
        <v>99.920906583363802</v>
      </c>
      <c r="M305" s="18" t="s">
        <v>1619</v>
      </c>
      <c r="N305" s="18"/>
      <c r="O305" s="25" t="s">
        <v>202</v>
      </c>
      <c r="P305" s="26"/>
      <c r="Q305" s="26"/>
      <c r="R305" s="25"/>
      <c r="S305" s="74" t="s">
        <v>3616</v>
      </c>
      <c r="T305" s="21">
        <v>24.258117044963612</v>
      </c>
      <c r="U305" s="22">
        <v>9150.3203125</v>
      </c>
      <c r="V305" s="22">
        <v>4826.876953125</v>
      </c>
      <c r="W305" s="23"/>
      <c r="X305" s="24"/>
      <c r="Y305" s="24"/>
      <c r="Z305" s="15">
        <v>305</v>
      </c>
      <c r="AA305" s="15"/>
      <c r="AB305" s="16"/>
      <c r="AC305">
        <v>33</v>
      </c>
      <c r="AD305">
        <v>76</v>
      </c>
      <c r="AE305">
        <v>453</v>
      </c>
      <c r="AF305">
        <v>4</v>
      </c>
      <c r="AG305" t="s">
        <v>721</v>
      </c>
      <c r="AH305" t="s">
        <v>1006</v>
      </c>
      <c r="AI305">
        <v>0</v>
      </c>
      <c r="AJ305" t="s">
        <v>1164</v>
      </c>
      <c r="AK305" t="s">
        <v>1960</v>
      </c>
      <c r="AL305" t="s">
        <v>2071</v>
      </c>
      <c r="AM305" s="3" t="str">
        <f>Vertices[[#This Row],[Vertex]]&amp;CHAR(10)&amp;Vertices[[#This Row],[Followers]]&amp;CHAR(10)&amp;Vertices[[#This Row],[Description]]&amp;CHAR(10)&amp;Vertices[[#This Row],[Tweet]]</f>
        <v>AndyCobley
76
Sys admin and Internet lecturer, School of Computing, University of Dundee
RT @draggett: Javascript hackers: practical tips on how to create accessible UI controls @ #www2010 , see  http://bit.ly/aU0Fqr</v>
      </c>
      <c r="AN305" t="s">
        <v>2521</v>
      </c>
      <c r="AO305" t="s">
        <v>2949</v>
      </c>
    </row>
    <row r="306" spans="1:41" ht="34.049999999999997" customHeight="1">
      <c r="A306" s="17" t="s">
        <v>347</v>
      </c>
      <c r="C306" s="60">
        <v>2</v>
      </c>
      <c r="D306" s="60">
        <v>1</v>
      </c>
      <c r="E306" s="61">
        <v>5.799154143006843E-5</v>
      </c>
      <c r="F306" s="61">
        <v>3.3496332518337408</v>
      </c>
      <c r="G306" s="61">
        <v>9.4306804743258209E-4</v>
      </c>
      <c r="H306" s="61">
        <v>0.33333333333333331</v>
      </c>
      <c r="I306" s="18"/>
      <c r="J306" s="18"/>
      <c r="K306" s="19">
        <v>4.841596130592503</v>
      </c>
      <c r="L306" s="20">
        <v>98.672360506463733</v>
      </c>
      <c r="M306" s="18" t="s">
        <v>1613</v>
      </c>
      <c r="N306" s="18"/>
      <c r="O306" s="25" t="s">
        <v>347</v>
      </c>
      <c r="P306" s="26"/>
      <c r="Q306" s="26"/>
      <c r="R306" s="25"/>
      <c r="S306" s="74" t="s">
        <v>3617</v>
      </c>
      <c r="T306" s="21">
        <v>391.40410754046059</v>
      </c>
      <c r="U306" s="22">
        <v>3056.353515625</v>
      </c>
      <c r="V306" s="22">
        <v>1371.166015625</v>
      </c>
      <c r="W306" s="23"/>
      <c r="X306" s="24"/>
      <c r="Y306" s="24"/>
      <c r="Z306" s="15">
        <v>306</v>
      </c>
      <c r="AA306" s="15"/>
      <c r="AB306" s="16"/>
      <c r="AC306">
        <v>872</v>
      </c>
      <c r="AD306">
        <v>1181</v>
      </c>
      <c r="AE306">
        <v>573</v>
      </c>
      <c r="AF306">
        <v>2</v>
      </c>
      <c r="AG306" t="s">
        <v>715</v>
      </c>
      <c r="AH306" t="s">
        <v>1008</v>
      </c>
      <c r="AI306">
        <v>-18000</v>
      </c>
      <c r="AJ306" t="s">
        <v>1158</v>
      </c>
      <c r="AK306" t="s">
        <v>1960</v>
      </c>
      <c r="AL306" t="s">
        <v>2065</v>
      </c>
      <c r="AM306" s="3" t="str">
        <f>Vertices[[#This Row],[Vertex]]&amp;CHAR(10)&amp;Vertices[[#This Row],[Followers]]&amp;CHAR(10)&amp;Vertices[[#This Row],[Description]]&amp;CHAR(10)&amp;Vertices[[#This Row],[Tweet]]</f>
        <v>stevenkeith
1181
 Curious about design-thinking, digital strategy, writing about innovation, elegance and complexity.
Speaking on panel at the www2010 conference in Raleigh this week. Panel I'm on looks at the future of interactive desi…http://lnkd.in/j5DJht</v>
      </c>
      <c r="AN306" t="s">
        <v>2515</v>
      </c>
      <c r="AO306" t="s">
        <v>2943</v>
      </c>
    </row>
    <row r="307" spans="1:41" ht="34.049999999999997" customHeight="1">
      <c r="A307" s="17" t="s">
        <v>360</v>
      </c>
      <c r="C307" s="60">
        <v>1</v>
      </c>
      <c r="D307" s="60">
        <v>3</v>
      </c>
      <c r="E307" s="61">
        <v>5.2609478294957734E-5</v>
      </c>
      <c r="F307" s="61">
        <v>3.1320293398533008</v>
      </c>
      <c r="G307" s="61">
        <v>1.6578052688282427E-2</v>
      </c>
      <c r="H307" s="61">
        <v>0.58333333333333337</v>
      </c>
      <c r="I307" s="18"/>
      <c r="J307" s="18"/>
      <c r="K307" s="19">
        <v>2.1620314389359128</v>
      </c>
      <c r="L307" s="20">
        <v>99.924296301219627</v>
      </c>
      <c r="M307" s="18" t="s">
        <v>1829</v>
      </c>
      <c r="N307" s="18"/>
      <c r="O307" s="25" t="s">
        <v>360</v>
      </c>
      <c r="P307" s="26"/>
      <c r="Q307" s="26"/>
      <c r="R307" s="25"/>
      <c r="S307" s="74" t="s">
        <v>3618</v>
      </c>
      <c r="T307" s="21">
        <v>23.261340600179455</v>
      </c>
      <c r="U307" s="22">
        <v>8489.1943359375</v>
      </c>
      <c r="V307" s="22">
        <v>5894.24462890625</v>
      </c>
      <c r="W307" s="23"/>
      <c r="X307" s="24"/>
      <c r="Y307" s="24"/>
      <c r="Z307" s="15">
        <v>307</v>
      </c>
      <c r="AA307" s="15"/>
      <c r="AB307" s="16"/>
      <c r="AC307">
        <v>65</v>
      </c>
      <c r="AD307">
        <v>73</v>
      </c>
      <c r="AE307">
        <v>2887</v>
      </c>
      <c r="AF307">
        <v>34</v>
      </c>
      <c r="AG307" t="s">
        <v>899</v>
      </c>
      <c r="AH307" t="s">
        <v>1006</v>
      </c>
      <c r="AI307">
        <v>0</v>
      </c>
      <c r="AJ307" t="s">
        <v>1374</v>
      </c>
      <c r="AK307" t="s">
        <v>1960</v>
      </c>
      <c r="AL307" t="s">
        <v>2281</v>
      </c>
      <c r="AM307" s="3" t="str">
        <f>Vertices[[#This Row],[Vertex]]&amp;CHAR(10)&amp;Vertices[[#This Row],[Followers]]&amp;CHAR(10)&amp;Vertices[[#This Row],[Description]]&amp;CHAR(10)&amp;Vertices[[#This Row],[Tweet]]</f>
        <v>brunella
73
Librarian, Information specialist, Project Manager Prince2 Practitioner, Independent researcher and author
Opportunities oppo... !!! :) RT @rjw @tommyh: #linkeddata has taken off, but now we need to scale it-- @timberners_lee at #ldow2010 #www2010</v>
      </c>
      <c r="AN307" t="s">
        <v>2711</v>
      </c>
      <c r="AO307" t="s">
        <v>3159</v>
      </c>
    </row>
    <row r="308" spans="1:41" ht="34.049999999999997" customHeight="1">
      <c r="A308" s="17" t="s">
        <v>490</v>
      </c>
      <c r="C308" s="60">
        <v>2</v>
      </c>
      <c r="D308" s="60">
        <v>3</v>
      </c>
      <c r="E308" s="61">
        <v>5.1197219642131669E-5</v>
      </c>
      <c r="F308" s="61">
        <v>3.511002444987775</v>
      </c>
      <c r="G308" s="61">
        <v>5.5239967193369008E-4</v>
      </c>
      <c r="H308" s="61">
        <v>0.66666666666666663</v>
      </c>
      <c r="I308" s="18"/>
      <c r="J308" s="18"/>
      <c r="K308" s="19">
        <v>2.4522370012091899</v>
      </c>
      <c r="L308" s="20">
        <v>99.788707586986149</v>
      </c>
      <c r="M308" s="18" t="s">
        <v>1899</v>
      </c>
      <c r="N308" s="18"/>
      <c r="O308" s="25" t="s">
        <v>490</v>
      </c>
      <c r="P308" s="26"/>
      <c r="Q308" s="26"/>
      <c r="R308" s="25"/>
      <c r="S308" s="74" t="s">
        <v>3619</v>
      </c>
      <c r="T308" s="21">
        <v>63.132398391545642</v>
      </c>
      <c r="U308" s="22">
        <v>4235.51904296875</v>
      </c>
      <c r="V308" s="22">
        <v>917.290771484375</v>
      </c>
      <c r="W308" s="23"/>
      <c r="X308" s="24"/>
      <c r="Y308" s="24"/>
      <c r="Z308" s="15">
        <v>308</v>
      </c>
      <c r="AA308" s="15"/>
      <c r="AB308" s="16"/>
      <c r="AC308">
        <v>138</v>
      </c>
      <c r="AD308">
        <v>193</v>
      </c>
      <c r="AE308">
        <v>2242</v>
      </c>
      <c r="AF308">
        <v>25</v>
      </c>
      <c r="AG308" t="s">
        <v>952</v>
      </c>
      <c r="AH308" t="s">
        <v>1008</v>
      </c>
      <c r="AI308">
        <v>-18000</v>
      </c>
      <c r="AJ308" t="s">
        <v>1445</v>
      </c>
      <c r="AK308" t="s">
        <v>1960</v>
      </c>
      <c r="AL308" t="s">
        <v>2352</v>
      </c>
      <c r="AM308" s="3" t="str">
        <f>Vertices[[#This Row],[Vertex]]&amp;CHAR(10)&amp;Vertices[[#This Row],[Followers]]&amp;CHAR(10)&amp;Vertices[[#This Row],[Description]]&amp;CHAR(10)&amp;Vertices[[#This Row],[Tweet]]</f>
        <v>gplocke
193
Chancellor of Crazy Straws, movie fanatic, bibliophile, aspiring writer, trumpet player, and a PHP &amp; Zend Framework fanboy
Listening to Vint Cerf, the chief Internet evangelist at Google, give his keynote at #www2010</v>
      </c>
      <c r="AN308" t="s">
        <v>2779</v>
      </c>
      <c r="AO308" t="s">
        <v>3228</v>
      </c>
    </row>
    <row r="309" spans="1:41" ht="34.049999999999997" customHeight="1">
      <c r="A309" s="17" t="s">
        <v>366</v>
      </c>
      <c r="C309" s="60">
        <v>1</v>
      </c>
      <c r="D309" s="60">
        <v>2</v>
      </c>
      <c r="E309" s="61">
        <v>4.7685624579884822E-5</v>
      </c>
      <c r="F309" s="61">
        <v>3.6405867970660148</v>
      </c>
      <c r="G309" s="61">
        <v>5.7414259016729116E-4</v>
      </c>
      <c r="H309" s="61">
        <v>0</v>
      </c>
      <c r="I309" s="18"/>
      <c r="J309" s="18"/>
      <c r="K309" s="19">
        <v>2.0918984280532045</v>
      </c>
      <c r="L309" s="20">
        <v>99.957063573826062</v>
      </c>
      <c r="M309" s="18" t="s">
        <v>1834</v>
      </c>
      <c r="N309" s="18"/>
      <c r="O309" s="25" t="s">
        <v>366</v>
      </c>
      <c r="P309" s="26"/>
      <c r="Q309" s="26"/>
      <c r="R309" s="25"/>
      <c r="S309" s="74" t="s">
        <v>3620</v>
      </c>
      <c r="T309" s="21">
        <v>13.625834967265959</v>
      </c>
      <c r="U309" s="22">
        <v>9176.48828125</v>
      </c>
      <c r="V309" s="22">
        <v>3508.86328125</v>
      </c>
      <c r="W309" s="23"/>
      <c r="X309" s="24"/>
      <c r="Y309" s="24"/>
      <c r="Z309" s="15">
        <v>309</v>
      </c>
      <c r="AA309" s="15"/>
      <c r="AB309" s="16"/>
      <c r="AC309">
        <v>49</v>
      </c>
      <c r="AD309">
        <v>44</v>
      </c>
      <c r="AE309">
        <v>67</v>
      </c>
      <c r="AF309">
        <v>0</v>
      </c>
      <c r="AG309" t="s">
        <v>904</v>
      </c>
      <c r="AH309" t="s">
        <v>1021</v>
      </c>
      <c r="AI309">
        <v>32400</v>
      </c>
      <c r="AJ309" t="s">
        <v>1379</v>
      </c>
      <c r="AK309" t="s">
        <v>1960</v>
      </c>
      <c r="AL309" t="s">
        <v>2286</v>
      </c>
      <c r="AM309" s="3" t="str">
        <f>Vertices[[#This Row],[Vertex]]&amp;CHAR(10)&amp;Vertices[[#This Row],[Followers]]&amp;CHAR(10)&amp;Vertices[[#This Row],[Description]]&amp;CHAR(10)&amp;Vertices[[#This Row],[Tweet]]</f>
        <v>stomohide
44
assistant professor at Kyoto University. Natural Language Processing.
WWW2010の論文が公開されてる。 http://bit.ly/aMrChp</v>
      </c>
      <c r="AN309" t="s">
        <v>2715</v>
      </c>
      <c r="AO309" t="s">
        <v>3164</v>
      </c>
    </row>
    <row r="310" spans="1:41" ht="34.049999999999997" customHeight="1">
      <c r="A310" s="17" t="s">
        <v>260</v>
      </c>
      <c r="C310" s="60">
        <v>0</v>
      </c>
      <c r="D310" s="60">
        <v>3</v>
      </c>
      <c r="E310" s="61">
        <v>4.2217347803709992E-5</v>
      </c>
      <c r="F310" s="61">
        <v>3.0611246943765282</v>
      </c>
      <c r="G310" s="61">
        <v>5.0864418172371067E-3</v>
      </c>
      <c r="H310" s="61">
        <v>0.33333333333333331</v>
      </c>
      <c r="I310" s="18"/>
      <c r="J310" s="18"/>
      <c r="K310" s="19">
        <v>2.282950423216445</v>
      </c>
      <c r="L310" s="20">
        <v>99.867801003622347</v>
      </c>
      <c r="M310" s="18" t="s">
        <v>1707</v>
      </c>
      <c r="N310" s="18"/>
      <c r="O310" s="25" t="s">
        <v>260</v>
      </c>
      <c r="P310" s="26"/>
      <c r="Q310" s="26"/>
      <c r="R310" s="25"/>
      <c r="S310" s="74" t="s">
        <v>3621</v>
      </c>
      <c r="T310" s="21">
        <v>39.874281346582038</v>
      </c>
      <c r="U310" s="22">
        <v>2128.2802734375</v>
      </c>
      <c r="V310" s="22">
        <v>7185.71240234375</v>
      </c>
      <c r="W310" s="23"/>
      <c r="X310" s="24"/>
      <c r="Y310" s="24"/>
      <c r="Z310" s="15">
        <v>310</v>
      </c>
      <c r="AA310" s="15"/>
      <c r="AB310" s="16"/>
      <c r="AC310">
        <v>125</v>
      </c>
      <c r="AD310">
        <v>123</v>
      </c>
      <c r="AE310">
        <v>628</v>
      </c>
      <c r="AF310">
        <v>2</v>
      </c>
      <c r="AG310" t="s">
        <v>799</v>
      </c>
      <c r="AH310" t="s">
        <v>1008</v>
      </c>
      <c r="AI310">
        <v>-18000</v>
      </c>
      <c r="AJ310" t="s">
        <v>1252</v>
      </c>
      <c r="AK310" t="s">
        <v>1960</v>
      </c>
      <c r="AL310" t="s">
        <v>2159</v>
      </c>
      <c r="AM310" s="3" t="str">
        <f>Vertices[[#This Row],[Vertex]]&amp;CHAR(10)&amp;Vertices[[#This Row],[Followers]]&amp;CHAR(10)&amp;Vertices[[#This Row],[Description]]&amp;CHAR(10)&amp;Vertices[[#This Row],[Tweet]]</f>
        <v>ladylaurian
123
PhD. Powermachine mommy in CS studying trust in electronic systems
had a great time today at #WICOW2010 + #WWW2010 &amp; meeting @tlucassen + @dbyler. Slides and paper can be found here: http://bit.ly/a5sVPQ</v>
      </c>
      <c r="AN310" t="s">
        <v>2604</v>
      </c>
      <c r="AO310" t="s">
        <v>3037</v>
      </c>
    </row>
    <row r="311" spans="1:41" ht="34.049999999999997" customHeight="1">
      <c r="A311" s="17" t="s">
        <v>495</v>
      </c>
      <c r="C311" s="60">
        <v>2</v>
      </c>
      <c r="D311" s="60">
        <v>7</v>
      </c>
      <c r="E311" s="61">
        <v>4.0092773304273665E-5</v>
      </c>
      <c r="F311" s="61">
        <v>2.6014669926650367</v>
      </c>
      <c r="G311" s="61">
        <v>3.8998528328457453E-2</v>
      </c>
      <c r="H311" s="61">
        <v>0.6785714285714286</v>
      </c>
      <c r="I311" s="18"/>
      <c r="J311" s="18"/>
      <c r="K311" s="19">
        <v>2.1257557436517533</v>
      </c>
      <c r="L311" s="20">
        <v>99.941244890498822</v>
      </c>
      <c r="M311" s="18" t="s">
        <v>1797</v>
      </c>
      <c r="N311" s="18"/>
      <c r="O311" s="25" t="s">
        <v>495</v>
      </c>
      <c r="P311" s="26"/>
      <c r="Q311" s="26"/>
      <c r="R311" s="25"/>
      <c r="S311" s="74" t="s">
        <v>3622</v>
      </c>
      <c r="T311" s="21">
        <v>18.277458376258682</v>
      </c>
      <c r="U311" s="22">
        <v>7026.625</v>
      </c>
      <c r="V311" s="22">
        <v>4562.2470703125</v>
      </c>
      <c r="W311" s="23"/>
      <c r="X311" s="24"/>
      <c r="Y311" s="24"/>
      <c r="Z311" s="15">
        <v>311</v>
      </c>
      <c r="AA311" s="15"/>
      <c r="AB311" s="16"/>
      <c r="AC311">
        <v>71</v>
      </c>
      <c r="AD311">
        <v>58</v>
      </c>
      <c r="AE311">
        <v>1037</v>
      </c>
      <c r="AF311">
        <v>1</v>
      </c>
      <c r="AG311" t="s">
        <v>875</v>
      </c>
      <c r="AH311" t="s">
        <v>1006</v>
      </c>
      <c r="AI311">
        <v>0</v>
      </c>
      <c r="AJ311" t="s">
        <v>1342</v>
      </c>
      <c r="AK311" t="s">
        <v>1960</v>
      </c>
      <c r="AL311" t="s">
        <v>2249</v>
      </c>
      <c r="AM311" s="3" t="str">
        <f>Vertices[[#This Row],[Vertex]]&amp;CHAR(10)&amp;Vertices[[#This Row],[Followers]]&amp;CHAR(10)&amp;Vertices[[#This Row],[Description]]&amp;CHAR(10)&amp;Vertices[[#This Row],[Tweet]]</f>
        <v>stuwrigley
58
Tech enthusiast working in the fields of semantic web and audio processing with interests in augmented reality. Family and classic cars occupy my free time.
Starting ceremony of #www2010 starting... feels odd since already been here 2 days!</v>
      </c>
      <c r="AN311" t="s">
        <v>2681</v>
      </c>
      <c r="AO311" t="s">
        <v>3127</v>
      </c>
    </row>
    <row r="312" spans="1:41" ht="34.049999999999997" customHeight="1">
      <c r="A312" s="17" t="s">
        <v>482</v>
      </c>
      <c r="C312" s="60">
        <v>3</v>
      </c>
      <c r="D312" s="60">
        <v>3</v>
      </c>
      <c r="E312" s="61">
        <v>3.169831535770867E-5</v>
      </c>
      <c r="F312" s="61">
        <v>3.2787286063569683</v>
      </c>
      <c r="G312" s="61">
        <v>4.2647103892658718E-3</v>
      </c>
      <c r="H312" s="61">
        <v>0.66666666666666663</v>
      </c>
      <c r="I312" s="18"/>
      <c r="J312" s="18"/>
      <c r="K312" s="19">
        <v>3.9322853688029022</v>
      </c>
      <c r="L312" s="20">
        <v>99.097205144395332</v>
      </c>
      <c r="M312" s="18" t="s">
        <v>1896</v>
      </c>
      <c r="N312" s="18"/>
      <c r="O312" s="25" t="s">
        <v>482</v>
      </c>
      <c r="P312" s="26"/>
      <c r="Q312" s="26"/>
      <c r="R312" s="25"/>
      <c r="S312" s="74" t="s">
        <v>3623</v>
      </c>
      <c r="T312" s="21">
        <v>266.47479312751324</v>
      </c>
      <c r="U312" s="22">
        <v>7430.35107421875</v>
      </c>
      <c r="V312" s="22">
        <v>8462.326171875</v>
      </c>
      <c r="W312" s="23"/>
      <c r="X312" s="24"/>
      <c r="Y312" s="24"/>
      <c r="Z312" s="15">
        <v>312</v>
      </c>
      <c r="AA312" s="15"/>
      <c r="AB312" s="16"/>
      <c r="AC312">
        <v>360</v>
      </c>
      <c r="AD312">
        <v>805</v>
      </c>
      <c r="AE312">
        <v>8737</v>
      </c>
      <c r="AF312">
        <v>11</v>
      </c>
      <c r="AG312" t="s">
        <v>951</v>
      </c>
      <c r="AH312" t="s">
        <v>1050</v>
      </c>
      <c r="AI312">
        <v>36000</v>
      </c>
      <c r="AJ312" t="s">
        <v>1442</v>
      </c>
      <c r="AK312" t="s">
        <v>1960</v>
      </c>
      <c r="AL312" t="s">
        <v>2349</v>
      </c>
      <c r="AM312" s="3" t="str">
        <f>Vertices[[#This Row],[Vertex]]&amp;CHAR(10)&amp;Vertices[[#This Row],[Followers]]&amp;CHAR(10)&amp;Vertices[[#This Row],[Description]]&amp;CHAR(10)&amp;Vertices[[#This Row],[Tweet]]</f>
        <v>aquigley
805
Currently: Director of HIT Lab Australia. July '10: Moving to St. Andrews University as Professor in the Chair of Human Computer Interaction
@sflinter you need to entice @karenchurch back to Ireland with an SFI grant when you see her there #www2010</v>
      </c>
      <c r="AN312" t="s">
        <v>2776</v>
      </c>
      <c r="AO312" t="s">
        <v>3225</v>
      </c>
    </row>
    <row r="313" spans="1:41" ht="34.049999999999997" customHeight="1">
      <c r="A313" s="17" t="s">
        <v>405</v>
      </c>
      <c r="C313" s="60">
        <v>3</v>
      </c>
      <c r="D313" s="60">
        <v>4</v>
      </c>
      <c r="E313" s="61">
        <v>2.4916770593324946E-5</v>
      </c>
      <c r="F313" s="61">
        <v>3.3643031784841075</v>
      </c>
      <c r="G313" s="61">
        <v>1.2819983391035201E-3</v>
      </c>
      <c r="H313" s="61">
        <v>0.5</v>
      </c>
      <c r="I313" s="18"/>
      <c r="J313" s="18"/>
      <c r="K313" s="19">
        <v>2.3917775090689237</v>
      </c>
      <c r="L313" s="20">
        <v>99.816955235784789</v>
      </c>
      <c r="M313" s="18" t="s">
        <v>1862</v>
      </c>
      <c r="N313" s="18"/>
      <c r="O313" s="25" t="s">
        <v>405</v>
      </c>
      <c r="P313" s="26"/>
      <c r="Q313" s="26"/>
      <c r="R313" s="25"/>
      <c r="S313" s="74" t="s">
        <v>3624</v>
      </c>
      <c r="T313" s="21">
        <v>54.825928018344356</v>
      </c>
      <c r="U313" s="22">
        <v>1210.717529296875</v>
      </c>
      <c r="V313" s="22">
        <v>3596.050048828125</v>
      </c>
      <c r="W313" s="23"/>
      <c r="X313" s="24"/>
      <c r="Y313" s="24"/>
      <c r="Z313" s="15">
        <v>313</v>
      </c>
      <c r="AA313" s="15"/>
      <c r="AB313" s="16"/>
      <c r="AC313">
        <v>311</v>
      </c>
      <c r="AD313">
        <v>168</v>
      </c>
      <c r="AE313">
        <v>893</v>
      </c>
      <c r="AF313">
        <v>1</v>
      </c>
      <c r="AH313" t="s">
        <v>1008</v>
      </c>
      <c r="AI313">
        <v>-18000</v>
      </c>
      <c r="AJ313" t="s">
        <v>1407</v>
      </c>
      <c r="AK313" t="s">
        <v>1960</v>
      </c>
      <c r="AL313" t="s">
        <v>2314</v>
      </c>
      <c r="AM313" s="3" t="str">
        <f>Vertices[[#This Row],[Vertex]]&amp;CHAR(10)&amp;Vertices[[#This Row],[Followers]]&amp;CHAR(10)&amp;Vertices[[#This Row],[Description]]&amp;CHAR(10)&amp;Vertices[[#This Row],[Tweet]]</f>
        <v>BBerkner
168
great explanation, dark matter in universe similar to information on the web, data unknown...semantic web #fw2010 #www2010</v>
      </c>
      <c r="AN313" t="s">
        <v>2741</v>
      </c>
      <c r="AO313" t="s">
        <v>3192</v>
      </c>
    </row>
    <row r="314" spans="1:41" ht="34.049999999999997" customHeight="1">
      <c r="A314" s="17" t="s">
        <v>538</v>
      </c>
      <c r="C314" s="60">
        <v>3</v>
      </c>
      <c r="D314" s="60">
        <v>2</v>
      </c>
      <c r="E314" s="61">
        <v>2.3334064831486402E-5</v>
      </c>
      <c r="F314" s="61">
        <v>3.3105134474327627</v>
      </c>
      <c r="G314" s="61">
        <v>1.3332980476991258E-3</v>
      </c>
      <c r="H314" s="61">
        <v>0.33333333333333331</v>
      </c>
      <c r="I314" s="18"/>
      <c r="J314" s="18"/>
      <c r="K314" s="19">
        <v>2.1112454655380897</v>
      </c>
      <c r="L314" s="20">
        <v>99.948024326210501</v>
      </c>
      <c r="M314" s="18" t="s">
        <v>1915</v>
      </c>
      <c r="N314" s="18"/>
      <c r="O314" s="25" t="s">
        <v>538</v>
      </c>
      <c r="P314" s="26"/>
      <c r="Q314" s="26"/>
      <c r="R314" s="25"/>
      <c r="S314" s="74" t="s">
        <v>3625</v>
      </c>
      <c r="T314" s="21">
        <v>16.283905486690372</v>
      </c>
      <c r="U314" s="22">
        <v>2410.0205078125</v>
      </c>
      <c r="V314" s="22">
        <v>1741.5213623046875</v>
      </c>
      <c r="W314" s="23"/>
      <c r="X314" s="24"/>
      <c r="Y314" s="24"/>
      <c r="Z314" s="15">
        <v>314</v>
      </c>
      <c r="AA314" s="15"/>
      <c r="AB314" s="16"/>
      <c r="AC314">
        <v>30</v>
      </c>
      <c r="AD314">
        <v>52</v>
      </c>
      <c r="AE314">
        <v>266</v>
      </c>
      <c r="AF314">
        <v>31</v>
      </c>
      <c r="AG314" s="14" t="s">
        <v>963</v>
      </c>
      <c r="AJ314" t="s">
        <v>1461</v>
      </c>
      <c r="AK314" t="s">
        <v>1960</v>
      </c>
      <c r="AL314" t="s">
        <v>2368</v>
      </c>
      <c r="AM314" s="3" t="str">
        <f>Vertices[[#This Row],[Vertex]]&amp;CHAR(10)&amp;Vertices[[#This Row],[Followers]]&amp;CHAR(10)&amp;Vertices[[#This Row],[Description]]&amp;CHAR(10)&amp;Vertices[[#This Row],[Tweet]]</f>
        <v>teamncsxsw
52
We went on the Chevy SXSW Road Trip. Saw the USA in a Chevrolet. _x000D_
#NCChevySXSW #ChevySXSW
Photo: WWW2010 – Raleigh Opening plenary panel is on Open Government and the World Wide Web. http://tumblr.com/xah96y8ep</v>
      </c>
      <c r="AN314" t="s">
        <v>2793</v>
      </c>
      <c r="AO314" t="s">
        <v>3244</v>
      </c>
    </row>
    <row r="315" spans="1:41" ht="34.049999999999997" customHeight="1">
      <c r="A315" s="17" t="s">
        <v>195</v>
      </c>
      <c r="C315" s="60">
        <v>1</v>
      </c>
      <c r="D315" s="60">
        <v>2</v>
      </c>
      <c r="E315" s="61">
        <v>5.0555766421239032E-6</v>
      </c>
      <c r="F315" s="61">
        <v>3.220048899755501</v>
      </c>
      <c r="G315" s="61">
        <v>7.9407720366663787E-3</v>
      </c>
      <c r="H315" s="61">
        <v>0</v>
      </c>
      <c r="I315" s="18"/>
      <c r="J315" s="18"/>
      <c r="K315" s="19">
        <v>2.4401451027811367</v>
      </c>
      <c r="L315" s="20">
        <v>99.794357116745871</v>
      </c>
      <c r="M315" s="18" t="s">
        <v>1605</v>
      </c>
      <c r="N315" s="18"/>
      <c r="O315" s="25" t="s">
        <v>195</v>
      </c>
      <c r="P315" s="26"/>
      <c r="Q315" s="26"/>
      <c r="R315" s="25"/>
      <c r="S315" s="74" t="s">
        <v>3626</v>
      </c>
      <c r="T315" s="21">
        <v>61.471104316905389</v>
      </c>
      <c r="U315" s="22">
        <v>8319.361328125</v>
      </c>
      <c r="V315" s="22">
        <v>7120.65771484375</v>
      </c>
      <c r="W315" s="23"/>
      <c r="X315" s="24"/>
      <c r="Y315" s="24"/>
      <c r="Z315" s="15">
        <v>315</v>
      </c>
      <c r="AA315" s="15"/>
      <c r="AB315" s="16"/>
      <c r="AC315">
        <v>239</v>
      </c>
      <c r="AD315">
        <v>188</v>
      </c>
      <c r="AE315">
        <v>412</v>
      </c>
      <c r="AF315">
        <v>1</v>
      </c>
      <c r="AG315" t="s">
        <v>707</v>
      </c>
      <c r="AH315" t="s">
        <v>1012</v>
      </c>
      <c r="AI315">
        <v>-28800</v>
      </c>
      <c r="AJ315" t="s">
        <v>1150</v>
      </c>
      <c r="AK315" t="s">
        <v>1960</v>
      </c>
      <c r="AL315" t="s">
        <v>2057</v>
      </c>
      <c r="AM315" s="3" t="str">
        <f>Vertices[[#This Row],[Vertex]]&amp;CHAR(10)&amp;Vertices[[#This Row],[Followers]]&amp;CHAR(10)&amp;Vertices[[#This Row],[Description]]&amp;CHAR(10)&amp;Vertices[[#This Row],[Tweet]]</f>
        <v>SocalSue2
188
Semantic Web, Sewing, Quilting, Vegetarian
Media Advisory: W3C to Lead Discussions on HTML5, Linked Open Data at WWW2010 | HTML5 Trends http://bit.ly/b4n9u2</v>
      </c>
      <c r="AN315" t="s">
        <v>2507</v>
      </c>
      <c r="AO315" t="s">
        <v>2935</v>
      </c>
    </row>
    <row r="316" spans="1:41" ht="34.049999999999997" customHeight="1">
      <c r="A316" s="17" t="s">
        <v>224</v>
      </c>
      <c r="C316" s="60">
        <v>0</v>
      </c>
      <c r="D316" s="60">
        <v>4</v>
      </c>
      <c r="E316" s="61">
        <v>3.939410370486158E-6</v>
      </c>
      <c r="F316" s="61">
        <v>3.0855745721271393</v>
      </c>
      <c r="G316" s="61">
        <v>1.9760326619274137E-2</v>
      </c>
      <c r="H316" s="61">
        <v>0.75</v>
      </c>
      <c r="I316" s="18"/>
      <c r="J316" s="18"/>
      <c r="K316" s="19">
        <v>2.0677146311970978</v>
      </c>
      <c r="L316" s="20">
        <v>99.968362633345521</v>
      </c>
      <c r="M316" s="18" t="s">
        <v>1661</v>
      </c>
      <c r="N316" s="18"/>
      <c r="O316" s="25" t="s">
        <v>224</v>
      </c>
      <c r="P316" s="26"/>
      <c r="Q316" s="26"/>
      <c r="R316" s="25"/>
      <c r="S316" s="74" t="s">
        <v>3627</v>
      </c>
      <c r="T316" s="21">
        <v>10.303246817985444</v>
      </c>
      <c r="U316" s="22">
        <v>7640.98486328125</v>
      </c>
      <c r="V316" s="22">
        <v>7825.10302734375</v>
      </c>
      <c r="W316" s="23"/>
      <c r="X316" s="24"/>
      <c r="Y316" s="24"/>
      <c r="Z316" s="15">
        <v>316</v>
      </c>
      <c r="AA316" s="15"/>
      <c r="AB316" s="16"/>
      <c r="AC316">
        <v>26</v>
      </c>
      <c r="AD316">
        <v>34</v>
      </c>
      <c r="AE316">
        <v>47</v>
      </c>
      <c r="AF316">
        <v>0</v>
      </c>
      <c r="AG316" t="s">
        <v>759</v>
      </c>
      <c r="AH316" t="s">
        <v>1009</v>
      </c>
      <c r="AI316">
        <v>-21600</v>
      </c>
      <c r="AJ316" t="s">
        <v>1206</v>
      </c>
      <c r="AK316" t="s">
        <v>1960</v>
      </c>
      <c r="AL316" t="s">
        <v>2113</v>
      </c>
      <c r="AM316" s="3" t="str">
        <f>Vertices[[#This Row],[Vertex]]&amp;CHAR(10)&amp;Vertices[[#This Row],[Followers]]&amp;CHAR(10)&amp;Vertices[[#This Row],[Description]]&amp;CHAR(10)&amp;Vertices[[#This Row],[Tweet]]</f>
        <v>patrickslattery
34
Finance and Performance Management Professional
RT @mattroweshow: RT @ed80: Google arrives at #www2010, they brought the ark of the covenant: http://i41.tinypic.com/2j5ckyf.jpg (cf. http://is.gd/bKa2b)</v>
      </c>
      <c r="AN316" t="s">
        <v>2562</v>
      </c>
      <c r="AO316" t="s">
        <v>2991</v>
      </c>
    </row>
    <row r="317" spans="1:41" ht="34.049999999999997" customHeight="1">
      <c r="A317" s="17" t="s">
        <v>155</v>
      </c>
      <c r="C317" s="60">
        <v>0</v>
      </c>
      <c r="D317" s="60">
        <v>1</v>
      </c>
      <c r="E317" s="61">
        <v>0</v>
      </c>
      <c r="F317" s="61">
        <v>4.0611246943765282</v>
      </c>
      <c r="G317" s="61">
        <v>4.4967511531616137E-4</v>
      </c>
      <c r="H317" s="61">
        <v>0</v>
      </c>
      <c r="I317" s="18"/>
      <c r="J317" s="18"/>
      <c r="K317" s="19">
        <v>2.1160822249093107</v>
      </c>
      <c r="L317" s="20">
        <v>99.945764514306603</v>
      </c>
      <c r="M317" s="18" t="s">
        <v>1509</v>
      </c>
      <c r="N317" s="18"/>
      <c r="O317" s="25" t="s">
        <v>155</v>
      </c>
      <c r="P317" s="26"/>
      <c r="Q317" s="26"/>
      <c r="R317" s="25"/>
      <c r="S317" s="74" t="s">
        <v>3628</v>
      </c>
      <c r="T317" s="21">
        <v>16.948423116546476</v>
      </c>
      <c r="U317" s="22">
        <v>9899.6220703125</v>
      </c>
      <c r="V317" s="22">
        <v>5134.06591796875</v>
      </c>
      <c r="W317" s="23"/>
      <c r="X317" s="24"/>
      <c r="Y317" s="24"/>
      <c r="Z317" s="15">
        <v>317</v>
      </c>
      <c r="AA317" s="15"/>
      <c r="AB317" s="16"/>
      <c r="AC317">
        <v>19</v>
      </c>
      <c r="AD317">
        <v>54</v>
      </c>
      <c r="AE317">
        <v>99</v>
      </c>
      <c r="AF317">
        <v>0</v>
      </c>
      <c r="AJ317" t="s">
        <v>1054</v>
      </c>
      <c r="AK317" t="s">
        <v>1960</v>
      </c>
      <c r="AL317" t="s">
        <v>1961</v>
      </c>
      <c r="AM317" s="3" t="str">
        <f>Vertices[[#This Row],[Vertex]]&amp;CHAR(10)&amp;Vertices[[#This Row],[Followers]]&amp;CHAR(10)&amp;Vertices[[#This Row],[Description]]&amp;CHAR(10)&amp;Vertices[[#This Row],[Tweet]]</f>
        <v>stawebteam
54
Are you all dutifully following @briank_live at #WWW2010?</v>
      </c>
      <c r="AN317" t="s">
        <v>2416</v>
      </c>
      <c r="AO317" t="s">
        <v>2839</v>
      </c>
    </row>
    <row r="318" spans="1:41" ht="34.049999999999997" customHeight="1">
      <c r="A318" s="17" t="s">
        <v>156</v>
      </c>
      <c r="C318" s="60">
        <v>0</v>
      </c>
      <c r="D318" s="60">
        <v>1</v>
      </c>
      <c r="E318" s="61">
        <v>0</v>
      </c>
      <c r="F318" s="61">
        <v>3.3447432762836184</v>
      </c>
      <c r="G318" s="61">
        <v>2.7276135402927375E-3</v>
      </c>
      <c r="H318" s="61">
        <v>0</v>
      </c>
      <c r="I318" s="18"/>
      <c r="J318" s="18"/>
      <c r="K318" s="19">
        <v>3.9564691656590085</v>
      </c>
      <c r="L318" s="20">
        <v>99.085906084875873</v>
      </c>
      <c r="M318" s="18" t="s">
        <v>1511</v>
      </c>
      <c r="N318" s="18"/>
      <c r="O318" s="25" t="s">
        <v>156</v>
      </c>
      <c r="P318" s="26"/>
      <c r="Q318" s="26"/>
      <c r="R318" s="25"/>
      <c r="S318" s="74" t="s">
        <v>3629</v>
      </c>
      <c r="T318" s="21">
        <v>269.79738127679371</v>
      </c>
      <c r="U318" s="22">
        <v>8666.521484375</v>
      </c>
      <c r="V318" s="22">
        <v>3724.248291015625</v>
      </c>
      <c r="W318" s="23"/>
      <c r="X318" s="24"/>
      <c r="Y318" s="24"/>
      <c r="Z318" s="15">
        <v>318</v>
      </c>
      <c r="AA318" s="15"/>
      <c r="AB318" s="16"/>
      <c r="AC318">
        <v>744</v>
      </c>
      <c r="AD318">
        <v>815</v>
      </c>
      <c r="AE318">
        <v>3827</v>
      </c>
      <c r="AF318">
        <v>383</v>
      </c>
      <c r="AG318" t="s">
        <v>624</v>
      </c>
      <c r="AH318" t="s">
        <v>1007</v>
      </c>
      <c r="AI318">
        <v>3600</v>
      </c>
      <c r="AJ318" t="s">
        <v>1056</v>
      </c>
      <c r="AK318" t="s">
        <v>1960</v>
      </c>
      <c r="AL318" t="s">
        <v>1963</v>
      </c>
      <c r="AM318" s="3" t="str">
        <f>Vertices[[#This Row],[Vertex]]&amp;CHAR(10)&amp;Vertices[[#This Row],[Followers]]&amp;CHAR(10)&amp;Vertices[[#This Row],[Description]]&amp;CHAR(10)&amp;Vertices[[#This Row],[Tweet]]</f>
        <v>alexethno
815
Ethnographer/Etnografa; mi occupo di comunicazione e alimentazione. Curiosa di tutto e con la testa tra le nuvole ✈
RT @webfoundation: Web Foundation at WWW2010.  Steve presenting in a few minutes at Web 4 All session: -  http://www.w4a.info/</v>
      </c>
      <c r="AN318" t="s">
        <v>2418</v>
      </c>
      <c r="AO318" t="s">
        <v>2841</v>
      </c>
    </row>
    <row r="319" spans="1:41" ht="34.049999999999997" customHeight="1">
      <c r="A319" s="17" t="s">
        <v>157</v>
      </c>
      <c r="C319" s="60">
        <v>0</v>
      </c>
      <c r="D319" s="60">
        <v>1</v>
      </c>
      <c r="E319" s="61">
        <v>0</v>
      </c>
      <c r="F319" s="61">
        <v>3.3080684596577017</v>
      </c>
      <c r="G319" s="61">
        <v>3.8020985617876128E-3</v>
      </c>
      <c r="H319" s="61">
        <v>0</v>
      </c>
      <c r="I319" s="18"/>
      <c r="J319" s="18"/>
      <c r="K319" s="19">
        <v>2.229746070133011</v>
      </c>
      <c r="L319" s="20">
        <v>99.892658934565148</v>
      </c>
      <c r="M319" s="18" t="s">
        <v>1513</v>
      </c>
      <c r="N319" s="18"/>
      <c r="O319" s="25" t="s">
        <v>157</v>
      </c>
      <c r="P319" s="26"/>
      <c r="Q319" s="26"/>
      <c r="R319" s="25"/>
      <c r="S319" s="74" t="s">
        <v>3630</v>
      </c>
      <c r="T319" s="21">
        <v>32.564587418164898</v>
      </c>
      <c r="U319" s="22">
        <v>6813.62646484375</v>
      </c>
      <c r="V319" s="22">
        <v>8811.8271484375</v>
      </c>
      <c r="W319" s="23"/>
      <c r="X319" s="24"/>
      <c r="Y319" s="24"/>
      <c r="Z319" s="15">
        <v>319</v>
      </c>
      <c r="AA319" s="15"/>
      <c r="AB319" s="16"/>
      <c r="AC319">
        <v>155</v>
      </c>
      <c r="AD319">
        <v>101</v>
      </c>
      <c r="AE319">
        <v>148</v>
      </c>
      <c r="AF319">
        <v>0</v>
      </c>
      <c r="AG319" t="s">
        <v>626</v>
      </c>
      <c r="AH319" t="s">
        <v>1009</v>
      </c>
      <c r="AI319">
        <v>-21600</v>
      </c>
      <c r="AJ319" t="s">
        <v>1058</v>
      </c>
      <c r="AK319" t="s">
        <v>1960</v>
      </c>
      <c r="AL319" t="s">
        <v>1965</v>
      </c>
      <c r="AM319" s="3" t="str">
        <f>Vertices[[#This Row],[Vertex]]&amp;CHAR(10)&amp;Vertices[[#This Row],[Followers]]&amp;CHAR(10)&amp;Vertices[[#This Row],[Description]]&amp;CHAR(10)&amp;Vertices[[#This Row],[Tweet]]</f>
        <v>mlrichard
101
20 ans à observer les médias sociaux et participer à la construction du Web. Social Media (SMO), SEO, CRM, DBA, WordPress Blogs, CMS, Mobile, Facebook Apps.
RT @clauwa: "semantics is the key for reducing today's search pain" #semsearch2010 #www2010 #keynote</v>
      </c>
      <c r="AN319" t="s">
        <v>2420</v>
      </c>
      <c r="AO319" t="s">
        <v>2843</v>
      </c>
    </row>
    <row r="320" spans="1:41" ht="34.049999999999997" customHeight="1">
      <c r="A320" s="17" t="s">
        <v>158</v>
      </c>
      <c r="C320" s="60">
        <v>0</v>
      </c>
      <c r="D320" s="60">
        <v>1</v>
      </c>
      <c r="E320" s="61">
        <v>0</v>
      </c>
      <c r="F320" s="61">
        <v>2.7897310513447433</v>
      </c>
      <c r="G320" s="61">
        <v>6.8539539840398395E-3</v>
      </c>
      <c r="H320" s="61">
        <v>0</v>
      </c>
      <c r="I320" s="18"/>
      <c r="J320" s="18"/>
      <c r="K320" s="19">
        <v>4.4909310761789598</v>
      </c>
      <c r="L320" s="20">
        <v>98.836196869495865</v>
      </c>
      <c r="M320" s="18" t="s">
        <v>1515</v>
      </c>
      <c r="N320" s="18"/>
      <c r="O320" s="25" t="s">
        <v>158</v>
      </c>
      <c r="P320" s="26"/>
      <c r="Q320" s="26"/>
      <c r="R320" s="25"/>
      <c r="S320" s="74" t="s">
        <v>3631</v>
      </c>
      <c r="T320" s="21">
        <v>343.22657937589315</v>
      </c>
      <c r="U320" s="22">
        <v>5114.63232421875</v>
      </c>
      <c r="V320" s="22">
        <v>2436.1640625</v>
      </c>
      <c r="W320" s="23"/>
      <c r="X320" s="24"/>
      <c r="Y320" s="24"/>
      <c r="Z320" s="15">
        <v>320</v>
      </c>
      <c r="AA320" s="15"/>
      <c r="AB320" s="16"/>
      <c r="AC320">
        <v>2000</v>
      </c>
      <c r="AD320">
        <v>1036</v>
      </c>
      <c r="AE320">
        <v>5475</v>
      </c>
      <c r="AF320">
        <v>0</v>
      </c>
      <c r="AG320" t="s">
        <v>627</v>
      </c>
      <c r="AH320" t="s">
        <v>1011</v>
      </c>
      <c r="AI320">
        <v>3600</v>
      </c>
      <c r="AJ320" t="s">
        <v>1060</v>
      </c>
      <c r="AK320" t="s">
        <v>1960</v>
      </c>
      <c r="AL320" t="s">
        <v>1967</v>
      </c>
      <c r="AM320" s="3" t="str">
        <f>Vertices[[#This Row],[Vertex]]&amp;CHAR(10)&amp;Vertices[[#This Row],[Followers]]&amp;CHAR(10)&amp;Vertices[[#This Row],[Description]]&amp;CHAR(10)&amp;Vertices[[#This Row],[Tweet]]</f>
        <v>cruzcoaching
1036
HR connector :) Encantada de recibirte en mi Blog, deseo que mis Petal-Tuits te resulten aromáticos :) Gracias por todas vuestras visitas y RT ;)
RT @www2010: #www2010 is starting with WebScience, Web Accessibility, Workshops and Tutorials http://is.gd/bImJ6</v>
      </c>
      <c r="AN320" t="s">
        <v>2422</v>
      </c>
      <c r="AO320" t="s">
        <v>2845</v>
      </c>
    </row>
    <row r="321" spans="1:41" ht="34.049999999999997" customHeight="1">
      <c r="A321" s="17" t="s">
        <v>159</v>
      </c>
      <c r="C321" s="60">
        <v>0</v>
      </c>
      <c r="D321" s="60">
        <v>1</v>
      </c>
      <c r="E321" s="61">
        <v>0</v>
      </c>
      <c r="F321" s="61">
        <v>3.6674816625916868</v>
      </c>
      <c r="G321" s="61">
        <v>8.4990218821351198E-4</v>
      </c>
      <c r="H321" s="61">
        <v>0</v>
      </c>
      <c r="I321" s="18"/>
      <c r="J321" s="18"/>
      <c r="K321" s="19">
        <v>2.1717049576783554</v>
      </c>
      <c r="L321" s="20">
        <v>99.919776677411846</v>
      </c>
      <c r="M321" s="18" t="s">
        <v>1517</v>
      </c>
      <c r="N321" s="18"/>
      <c r="O321" s="25" t="s">
        <v>159</v>
      </c>
      <c r="P321" s="26"/>
      <c r="Q321" s="26"/>
      <c r="R321" s="25"/>
      <c r="S321" s="74" t="s">
        <v>3632</v>
      </c>
      <c r="T321" s="21">
        <v>24.590375859891662</v>
      </c>
      <c r="U321" s="22">
        <v>4714.37841796875</v>
      </c>
      <c r="V321" s="22">
        <v>9776.3955078125</v>
      </c>
      <c r="W321" s="23"/>
      <c r="X321" s="24"/>
      <c r="Y321" s="24"/>
      <c r="Z321" s="15">
        <v>321</v>
      </c>
      <c r="AA321" s="15"/>
      <c r="AB321" s="16"/>
      <c r="AC321">
        <v>38</v>
      </c>
      <c r="AD321">
        <v>77</v>
      </c>
      <c r="AE321">
        <v>210</v>
      </c>
      <c r="AF321">
        <v>1</v>
      </c>
      <c r="AG321" t="s">
        <v>629</v>
      </c>
      <c r="AH321" t="s">
        <v>1012</v>
      </c>
      <c r="AI321">
        <v>-28800</v>
      </c>
      <c r="AJ321" t="s">
        <v>1062</v>
      </c>
      <c r="AK321" t="s">
        <v>1960</v>
      </c>
      <c r="AL321" t="s">
        <v>1969</v>
      </c>
      <c r="AM321" s="3" t="str">
        <f>Vertices[[#This Row],[Vertex]]&amp;CHAR(10)&amp;Vertices[[#This Row],[Followers]]&amp;CHAR(10)&amp;Vertices[[#This Row],[Description]]&amp;CHAR(10)&amp;Vertices[[#This Row],[Tweet]]</f>
        <v>billykid
77
CEO, Evri.  Evri is a discovery engine that filters the clutter of the real time web to deliver consumers intelligent streams of news. 
RT @krisztianbalog: Jisheng Liang (http://evri.com) talks about entity and faceted search #semsearch2010 #www2010</v>
      </c>
      <c r="AN321" t="s">
        <v>2424</v>
      </c>
      <c r="AO321" t="s">
        <v>2847</v>
      </c>
    </row>
    <row r="322" spans="1:41" ht="34.049999999999997" customHeight="1">
      <c r="A322" s="17" t="s">
        <v>161</v>
      </c>
      <c r="C322" s="60">
        <v>0</v>
      </c>
      <c r="D322" s="60">
        <v>1</v>
      </c>
      <c r="E322" s="61">
        <v>0</v>
      </c>
      <c r="F322" s="61">
        <v>3.3960880195599024</v>
      </c>
      <c r="G322" s="61">
        <v>6.9315359075497495E-4</v>
      </c>
      <c r="H322" s="61">
        <v>0</v>
      </c>
      <c r="I322" s="18"/>
      <c r="J322" s="18"/>
      <c r="K322" s="19">
        <v>10</v>
      </c>
      <c r="L322" s="20">
        <v>92.571998271908541</v>
      </c>
      <c r="M322" s="18" t="s">
        <v>1522</v>
      </c>
      <c r="N322" s="18"/>
      <c r="O322" s="25" t="s">
        <v>161</v>
      </c>
      <c r="P322" s="26"/>
      <c r="Q322" s="26"/>
      <c r="R322" s="25"/>
      <c r="S322" s="74" t="s">
        <v>3633</v>
      </c>
      <c r="T322" s="21">
        <v>2185.2694493370109</v>
      </c>
      <c r="U322" s="22">
        <v>2926.912841796875</v>
      </c>
      <c r="V322" s="22">
        <v>1352.0489501953125</v>
      </c>
      <c r="W322" s="23"/>
      <c r="X322" s="24"/>
      <c r="Y322" s="24"/>
      <c r="Z322" s="15">
        <v>322</v>
      </c>
      <c r="AA322" s="15"/>
      <c r="AB322" s="16"/>
      <c r="AC322">
        <v>5422</v>
      </c>
      <c r="AD322">
        <v>6580</v>
      </c>
      <c r="AE322">
        <v>7227</v>
      </c>
      <c r="AF322">
        <v>83</v>
      </c>
      <c r="AG322" t="s">
        <v>633</v>
      </c>
      <c r="AH322" t="s">
        <v>1013</v>
      </c>
      <c r="AI322">
        <v>-25200</v>
      </c>
      <c r="AJ322" t="s">
        <v>1067</v>
      </c>
      <c r="AK322" t="s">
        <v>1960</v>
      </c>
      <c r="AL322" t="s">
        <v>1974</v>
      </c>
      <c r="AM322" s="3" t="str">
        <f>Vertices[[#This Row],[Vertex]]&amp;CHAR(10)&amp;Vertices[[#This Row],[Followers]]&amp;CHAR(10)&amp;Vertices[[#This Row],[Description]]&amp;CHAR(10)&amp;Vertices[[#This Row],[Tweet]]</f>
        <v>LoriGama
6580
Web Marketing Strategist; Web Designer; Social Media Consultant; SEO; #LATISM; #Twitter Lover. Launching: Become A Twitter Pro In 20 Days ~ eBook, May 27.
&lt;Have fun/say hi to Sir Tim Berners-Lee!&gt; RT @waynesutton I'm at Futureweb 2010! http://TriOutNC.com/e/34 /cc @#WWW2010 #fw2010 #TriOut</v>
      </c>
      <c r="AN322" t="s">
        <v>2429</v>
      </c>
      <c r="AO322" t="s">
        <v>2852</v>
      </c>
    </row>
    <row r="323" spans="1:41" ht="34.049999999999997" customHeight="1">
      <c r="A323" s="17" t="s">
        <v>162</v>
      </c>
      <c r="C323" s="60">
        <v>0</v>
      </c>
      <c r="D323" s="60">
        <v>1</v>
      </c>
      <c r="E323" s="61">
        <v>0</v>
      </c>
      <c r="F323" s="61">
        <v>3.4669926650366749</v>
      </c>
      <c r="G323" s="61">
        <v>9.4378667951217489E-4</v>
      </c>
      <c r="H323" s="61">
        <v>0</v>
      </c>
      <c r="I323" s="18"/>
      <c r="J323" s="18"/>
      <c r="K323" s="19">
        <v>3.7001209189842807</v>
      </c>
      <c r="L323" s="20">
        <v>99.205676115782126</v>
      </c>
      <c r="M323" s="18" t="s">
        <v>1524</v>
      </c>
      <c r="N323" s="18"/>
      <c r="O323" s="25" t="s">
        <v>162</v>
      </c>
      <c r="P323" s="26"/>
      <c r="Q323" s="26"/>
      <c r="R323" s="25"/>
      <c r="S323" s="74" t="s">
        <v>3634</v>
      </c>
      <c r="T323" s="21">
        <v>234.57794689442025</v>
      </c>
      <c r="U323" s="22">
        <v>6257.220703125</v>
      </c>
      <c r="V323" s="22">
        <v>1628.669921875</v>
      </c>
      <c r="W323" s="23"/>
      <c r="X323" s="24"/>
      <c r="Y323" s="24"/>
      <c r="Z323" s="15">
        <v>323</v>
      </c>
      <c r="AA323" s="15"/>
      <c r="AB323" s="16"/>
      <c r="AC323">
        <v>759</v>
      </c>
      <c r="AD323">
        <v>709</v>
      </c>
      <c r="AE323">
        <v>1257</v>
      </c>
      <c r="AF323">
        <v>28</v>
      </c>
      <c r="AG323" t="s">
        <v>635</v>
      </c>
      <c r="AH323" t="s">
        <v>1009</v>
      </c>
      <c r="AI323">
        <v>-21600</v>
      </c>
      <c r="AJ323" t="s">
        <v>1069</v>
      </c>
      <c r="AK323" t="s">
        <v>1960</v>
      </c>
      <c r="AL323" t="s">
        <v>1976</v>
      </c>
      <c r="AM323" s="3" t="str">
        <f>Vertices[[#This Row],[Vertex]]&amp;CHAR(10)&amp;Vertices[[#This Row],[Followers]]&amp;CHAR(10)&amp;Vertices[[#This Row],[Description]]&amp;CHAR(10)&amp;Vertices[[#This Row],[Tweet]]</f>
        <v>LaurieShook
709
High tech marketeer with Verizon (opinions own), unified communications expert, social media enthusiast, blogger, small biz owner
RT @kevinmarks: Vint Cerf: mobile devices make us a community of information producers as we keep adding new sensors to them #www2010</v>
      </c>
      <c r="AN323" t="s">
        <v>2431</v>
      </c>
      <c r="AO323" t="s">
        <v>2854</v>
      </c>
    </row>
    <row r="324" spans="1:41" ht="34.049999999999997" customHeight="1">
      <c r="A324" s="17" t="s">
        <v>163</v>
      </c>
      <c r="C324" s="60">
        <v>0</v>
      </c>
      <c r="D324" s="60">
        <v>1</v>
      </c>
      <c r="E324" s="61">
        <v>0</v>
      </c>
      <c r="F324" s="61">
        <v>3.4669926650366749</v>
      </c>
      <c r="G324" s="61">
        <v>9.4378667951217489E-4</v>
      </c>
      <c r="H324" s="61">
        <v>0</v>
      </c>
      <c r="I324" s="18"/>
      <c r="J324" s="18"/>
      <c r="K324" s="19">
        <v>7.5767835550181379</v>
      </c>
      <c r="L324" s="20">
        <v>97.394436874813067</v>
      </c>
      <c r="M324" s="18" t="s">
        <v>1526</v>
      </c>
      <c r="N324" s="18"/>
      <c r="O324" s="25" t="s">
        <v>163</v>
      </c>
      <c r="P324" s="26"/>
      <c r="Q324" s="26"/>
      <c r="R324" s="25"/>
      <c r="S324" s="74" t="s">
        <v>3635</v>
      </c>
      <c r="T324" s="21">
        <v>767.18882722408694</v>
      </c>
      <c r="U324" s="22">
        <v>6955.302734375</v>
      </c>
      <c r="V324" s="22">
        <v>1772.956787109375</v>
      </c>
      <c r="W324" s="23"/>
      <c r="X324" s="24"/>
      <c r="Y324" s="24"/>
      <c r="Z324" s="15">
        <v>324</v>
      </c>
      <c r="AA324" s="15"/>
      <c r="AB324" s="16"/>
      <c r="AC324">
        <v>1472</v>
      </c>
      <c r="AD324">
        <v>2312</v>
      </c>
      <c r="AE324">
        <v>24103</v>
      </c>
      <c r="AF324">
        <v>2</v>
      </c>
      <c r="AG324" t="s">
        <v>637</v>
      </c>
      <c r="AH324" t="s">
        <v>1009</v>
      </c>
      <c r="AI324">
        <v>-21600</v>
      </c>
      <c r="AJ324" t="s">
        <v>1071</v>
      </c>
      <c r="AK324" t="s">
        <v>1960</v>
      </c>
      <c r="AL324" t="s">
        <v>1978</v>
      </c>
      <c r="AM324" s="3" t="str">
        <f>Vertices[[#This Row],[Vertex]]&amp;CHAR(10)&amp;Vertices[[#This Row],[Followers]]&amp;CHAR(10)&amp;Vertices[[#This Row],[Description]]&amp;CHAR(10)&amp;Vertices[[#This Row],[Tweet]]</f>
        <v>econwriter5
2312
Website Community Manager, Medill National Security Journalism Initiative (@medillnsj); Founder, Lawyer Connection
RT @kevinmarks: Vint Cerf: mobile devices make us a community of information producers as we keep adding new sensors to them #www2010</v>
      </c>
      <c r="AN324" t="s">
        <v>2431</v>
      </c>
      <c r="AO324" t="s">
        <v>2856</v>
      </c>
    </row>
    <row r="325" spans="1:41" ht="34.049999999999997" customHeight="1">
      <c r="A325" s="17" t="s">
        <v>164</v>
      </c>
      <c r="C325" s="60">
        <v>0</v>
      </c>
      <c r="D325" s="60">
        <v>1</v>
      </c>
      <c r="E325" s="61">
        <v>0</v>
      </c>
      <c r="F325" s="61">
        <v>3.4669926650366749</v>
      </c>
      <c r="G325" s="61">
        <v>9.4378667951217489E-4</v>
      </c>
      <c r="H325" s="61">
        <v>0</v>
      </c>
      <c r="I325" s="18"/>
      <c r="J325" s="18"/>
      <c r="K325" s="19">
        <v>3.2430471584038694</v>
      </c>
      <c r="L325" s="20">
        <v>99.419228340699874</v>
      </c>
      <c r="M325" s="18" t="s">
        <v>1527</v>
      </c>
      <c r="N325" s="18"/>
      <c r="O325" s="25" t="s">
        <v>164</v>
      </c>
      <c r="P325" s="26"/>
      <c r="Q325" s="26"/>
      <c r="R325" s="25"/>
      <c r="S325" s="74" t="s">
        <v>3636</v>
      </c>
      <c r="T325" s="21">
        <v>171.78103087301852</v>
      </c>
      <c r="U325" s="22">
        <v>6778.6826171875</v>
      </c>
      <c r="V325" s="22">
        <v>1723.8114013671875</v>
      </c>
      <c r="W325" s="23"/>
      <c r="X325" s="24"/>
      <c r="Y325" s="24"/>
      <c r="Z325" s="15">
        <v>325</v>
      </c>
      <c r="AA325" s="15"/>
      <c r="AB325" s="16"/>
      <c r="AC325">
        <v>841</v>
      </c>
      <c r="AD325">
        <v>520</v>
      </c>
      <c r="AE325">
        <v>4957</v>
      </c>
      <c r="AF325">
        <v>20</v>
      </c>
      <c r="AG325" s="14" t="s">
        <v>638</v>
      </c>
      <c r="AH325" t="s">
        <v>1014</v>
      </c>
      <c r="AI325">
        <v>-36000</v>
      </c>
      <c r="AJ325" t="s">
        <v>1072</v>
      </c>
      <c r="AK325" t="s">
        <v>1960</v>
      </c>
      <c r="AL325" t="s">
        <v>1979</v>
      </c>
      <c r="AM325" s="3" t="str">
        <f>Vertices[[#This Row],[Vertex]]&amp;CHAR(10)&amp;Vertices[[#This Row],[Followers]]&amp;CHAR(10)&amp;Vertices[[#This Row],[Description]]&amp;CHAR(10)&amp;Vertices[[#This Row],[Tweet]]</f>
        <v>almightycasey
520
father, instructional technologist, networker. professional tunnel digger and telecomix infovore._x000D_
disclaimer: http://is.gd/aLyxj
♺ @kevinmarks: Vint Cerf: we have naïve browsers that run with too much privilege, and trust too many certs #www2010 // #kaminsky</v>
      </c>
      <c r="AN325" t="s">
        <v>2433</v>
      </c>
      <c r="AO325" t="s">
        <v>2857</v>
      </c>
    </row>
    <row r="326" spans="1:41" ht="34.049999999999997" customHeight="1">
      <c r="A326" s="17" t="s">
        <v>165</v>
      </c>
      <c r="C326" s="60">
        <v>0</v>
      </c>
      <c r="D326" s="60">
        <v>1</v>
      </c>
      <c r="E326" s="61">
        <v>0</v>
      </c>
      <c r="F326" s="61">
        <v>3.4669926650366749</v>
      </c>
      <c r="G326" s="61">
        <v>9.4378667951217489E-4</v>
      </c>
      <c r="H326" s="61">
        <v>0</v>
      </c>
      <c r="I326" s="18"/>
      <c r="J326" s="18"/>
      <c r="K326" s="19">
        <v>2.1499395405078596</v>
      </c>
      <c r="L326" s="20">
        <v>99.929945830979364</v>
      </c>
      <c r="M326" s="18" t="s">
        <v>1528</v>
      </c>
      <c r="N326" s="18"/>
      <c r="O326" s="25" t="s">
        <v>165</v>
      </c>
      <c r="P326" s="26"/>
      <c r="Q326" s="26"/>
      <c r="R326" s="25"/>
      <c r="S326" s="74" t="s">
        <v>3637</v>
      </c>
      <c r="T326" s="21">
        <v>21.600046525539199</v>
      </c>
      <c r="U326" s="22">
        <v>6998.63134765625</v>
      </c>
      <c r="V326" s="22">
        <v>1763.4434814453125</v>
      </c>
      <c r="W326" s="23"/>
      <c r="X326" s="24"/>
      <c r="Y326" s="24"/>
      <c r="Z326" s="15">
        <v>326</v>
      </c>
      <c r="AA326" s="15"/>
      <c r="AB326" s="16"/>
      <c r="AC326">
        <v>33</v>
      </c>
      <c r="AD326">
        <v>68</v>
      </c>
      <c r="AE326">
        <v>89</v>
      </c>
      <c r="AF326">
        <v>3</v>
      </c>
      <c r="AG326" t="s">
        <v>639</v>
      </c>
      <c r="AH326" t="s">
        <v>1015</v>
      </c>
      <c r="AI326">
        <v>7200</v>
      </c>
      <c r="AJ326" t="s">
        <v>1073</v>
      </c>
      <c r="AK326" t="s">
        <v>1960</v>
      </c>
      <c r="AL326" t="s">
        <v>1980</v>
      </c>
      <c r="AM326" s="3" t="str">
        <f>Vertices[[#This Row],[Vertex]]&amp;CHAR(10)&amp;Vertices[[#This Row],[Followers]]&amp;CHAR(10)&amp;Vertices[[#This Row],[Description]]&amp;CHAR(10)&amp;Vertices[[#This Row],[Tweet]]</f>
        <v>webtechlaw
68
Legal solutions for innovators and other smart people 
RT @kevinmarks: Vint Cerf: Anyone's intellectual property model that depends on preventing copying is in trouble from the net #www2010</v>
      </c>
      <c r="AN326" t="s">
        <v>2434</v>
      </c>
      <c r="AO326" t="s">
        <v>2858</v>
      </c>
    </row>
    <row r="327" spans="1:41" ht="34.049999999999997" customHeight="1">
      <c r="A327" s="17" t="s">
        <v>166</v>
      </c>
      <c r="C327" s="60">
        <v>0</v>
      </c>
      <c r="D327" s="60">
        <v>1</v>
      </c>
      <c r="E327" s="61">
        <v>0</v>
      </c>
      <c r="F327" s="61">
        <v>3.5036674816625917</v>
      </c>
      <c r="G327" s="61">
        <v>9.4672643081524692E-4</v>
      </c>
      <c r="H327" s="61">
        <v>0</v>
      </c>
      <c r="I327" s="18"/>
      <c r="J327" s="18"/>
      <c r="K327" s="19">
        <v>5.5235792019347034</v>
      </c>
      <c r="L327" s="20">
        <v>98.353727028015015</v>
      </c>
      <c r="M327" s="18" t="s">
        <v>1529</v>
      </c>
      <c r="N327" s="18"/>
      <c r="O327" s="25" t="s">
        <v>166</v>
      </c>
      <c r="P327" s="26"/>
      <c r="Q327" s="26"/>
      <c r="R327" s="25"/>
      <c r="S327" s="74" t="s">
        <v>3638</v>
      </c>
      <c r="T327" s="21">
        <v>485.10109335017114</v>
      </c>
      <c r="U327" s="22">
        <v>828.56317138671875</v>
      </c>
      <c r="V327" s="22">
        <v>4726.6220703125</v>
      </c>
      <c r="W327" s="23"/>
      <c r="X327" s="24"/>
      <c r="Y327" s="24"/>
      <c r="Z327" s="15">
        <v>327</v>
      </c>
      <c r="AA327" s="15"/>
      <c r="AB327" s="16"/>
      <c r="AC327">
        <v>1596</v>
      </c>
      <c r="AD327">
        <v>1463</v>
      </c>
      <c r="AE327">
        <v>111</v>
      </c>
      <c r="AF327">
        <v>1</v>
      </c>
      <c r="AG327" t="s">
        <v>640</v>
      </c>
      <c r="AH327" t="s">
        <v>1009</v>
      </c>
      <c r="AI327">
        <v>-21600</v>
      </c>
      <c r="AJ327" t="s">
        <v>1074</v>
      </c>
      <c r="AK327" t="s">
        <v>1960</v>
      </c>
      <c r="AL327" t="s">
        <v>1981</v>
      </c>
      <c r="AM327" s="3" t="str">
        <f>Vertices[[#This Row],[Vertex]]&amp;CHAR(10)&amp;Vertices[[#This Row],[Followers]]&amp;CHAR(10)&amp;Vertices[[#This Row],[Description]]&amp;CHAR(10)&amp;Vertices[[#This Row],[Tweet]]</f>
        <v>TrustWorksInc
1463
The Answer Network for your company, www.trustworks.com
RT @BoraZ #fw2010 #www2010 VCerf: privacy may be invaded unintentionally human error. Also we use mobile image/video: invade others' privacy</v>
      </c>
      <c r="AN327" t="s">
        <v>2435</v>
      </c>
      <c r="AO327" t="s">
        <v>2859</v>
      </c>
    </row>
    <row r="328" spans="1:41" ht="34.049999999999997" customHeight="1">
      <c r="A328" s="17" t="s">
        <v>168</v>
      </c>
      <c r="C328" s="60">
        <v>0</v>
      </c>
      <c r="D328" s="60">
        <v>1</v>
      </c>
      <c r="E328" s="61">
        <v>0</v>
      </c>
      <c r="F328" s="61">
        <v>3.6674816625916868</v>
      </c>
      <c r="G328" s="61">
        <v>6.9747058261852325E-4</v>
      </c>
      <c r="H328" s="61">
        <v>0</v>
      </c>
      <c r="I328" s="18"/>
      <c r="J328" s="18"/>
      <c r="K328" s="19">
        <v>3.5622732769044738</v>
      </c>
      <c r="L328" s="20">
        <v>99.27008075504304</v>
      </c>
      <c r="M328" s="18" t="s">
        <v>1540</v>
      </c>
      <c r="N328" s="18"/>
      <c r="O328" s="25" t="s">
        <v>168</v>
      </c>
      <c r="P328" s="26"/>
      <c r="Q328" s="26"/>
      <c r="R328" s="25"/>
      <c r="S328" s="74" t="s">
        <v>3639</v>
      </c>
      <c r="T328" s="21">
        <v>215.63919444352132</v>
      </c>
      <c r="U328" s="22">
        <v>8069.794921875</v>
      </c>
      <c r="V328" s="22">
        <v>1919.391357421875</v>
      </c>
      <c r="W328" s="23"/>
      <c r="X328" s="24"/>
      <c r="Y328" s="24"/>
      <c r="Z328" s="15">
        <v>328</v>
      </c>
      <c r="AA328" s="15"/>
      <c r="AB328" s="16"/>
      <c r="AC328">
        <v>485</v>
      </c>
      <c r="AD328">
        <v>652</v>
      </c>
      <c r="AE328">
        <v>3357</v>
      </c>
      <c r="AF328">
        <v>24</v>
      </c>
      <c r="AG328" t="s">
        <v>651</v>
      </c>
      <c r="AH328" t="s">
        <v>1019</v>
      </c>
      <c r="AI328">
        <v>3600</v>
      </c>
      <c r="AJ328" t="s">
        <v>1085</v>
      </c>
      <c r="AK328" t="s">
        <v>1960</v>
      </c>
      <c r="AL328" t="s">
        <v>1992</v>
      </c>
      <c r="AM328" s="3" t="str">
        <f>Vertices[[#This Row],[Vertex]]&amp;CHAR(10)&amp;Vertices[[#This Row],[Followers]]&amp;CHAR(10)&amp;Vertices[[#This Row],[Description]]&amp;CHAR(10)&amp;Vertices[[#This Row],[Tweet]]</f>
        <v>sigaard
652
Passionately curious
@finnjordal åh, de bliver sgu da også mere og mere sarte ;) #www2010</v>
      </c>
      <c r="AN328" t="s">
        <v>2446</v>
      </c>
      <c r="AO328" t="s">
        <v>2870</v>
      </c>
    </row>
    <row r="329" spans="1:41" ht="34.049999999999997" customHeight="1">
      <c r="A329" s="17" t="s">
        <v>169</v>
      </c>
      <c r="C329" s="60">
        <v>0</v>
      </c>
      <c r="D329" s="60">
        <v>2</v>
      </c>
      <c r="E329" s="61">
        <v>0</v>
      </c>
      <c r="F329" s="61">
        <v>3.0440097799511001</v>
      </c>
      <c r="G329" s="61">
        <v>9.7224835065561552E-3</v>
      </c>
      <c r="H329" s="61">
        <v>0.5</v>
      </c>
      <c r="I329" s="18"/>
      <c r="J329" s="18"/>
      <c r="K329" s="19">
        <v>2.5272067714631197</v>
      </c>
      <c r="L329" s="20">
        <v>99.753680502475817</v>
      </c>
      <c r="M329" s="18" t="s">
        <v>1542</v>
      </c>
      <c r="N329" s="18"/>
      <c r="O329" s="25" t="s">
        <v>169</v>
      </c>
      <c r="P329" s="26"/>
      <c r="Q329" s="26"/>
      <c r="R329" s="25"/>
      <c r="S329" s="74" t="s">
        <v>3640</v>
      </c>
      <c r="T329" s="21">
        <v>73.432421654315249</v>
      </c>
      <c r="U329" s="22">
        <v>8243.45703125</v>
      </c>
      <c r="V329" s="22">
        <v>4611.9267578125</v>
      </c>
      <c r="W329" s="23"/>
      <c r="X329" s="24"/>
      <c r="Y329" s="24"/>
      <c r="Z329" s="15">
        <v>329</v>
      </c>
      <c r="AA329" s="15"/>
      <c r="AB329" s="16"/>
      <c r="AC329">
        <v>189</v>
      </c>
      <c r="AD329">
        <v>224</v>
      </c>
      <c r="AE329">
        <v>1901</v>
      </c>
      <c r="AF329">
        <v>1</v>
      </c>
      <c r="AG329" t="s">
        <v>652</v>
      </c>
      <c r="AH329" t="s">
        <v>1008</v>
      </c>
      <c r="AI329">
        <v>-18000</v>
      </c>
      <c r="AJ329" t="s">
        <v>1087</v>
      </c>
      <c r="AK329" t="s">
        <v>1960</v>
      </c>
      <c r="AL329" t="s">
        <v>1994</v>
      </c>
      <c r="AM329" s="3" t="str">
        <f>Vertices[[#This Row],[Vertex]]&amp;CHAR(10)&amp;Vertices[[#This Row],[Followers]]&amp;CHAR(10)&amp;Vertices[[#This Row],[Description]]&amp;CHAR(10)&amp;Vertices[[#This Row],[Tweet]]</f>
        <v>sarapetry
224
I just finished my Masters at Stanford and now have an awesome job at Meebo!
#WWW2010 starts today in Raleigh ... looks like there are [no surprise] a LOT of really interesting papers this year .. time to get reading!</v>
      </c>
      <c r="AN329" t="s">
        <v>2448</v>
      </c>
      <c r="AO329" t="s">
        <v>2872</v>
      </c>
    </row>
    <row r="330" spans="1:41" ht="34.049999999999997" customHeight="1">
      <c r="A330" s="17" t="s">
        <v>170</v>
      </c>
      <c r="C330" s="60">
        <v>1</v>
      </c>
      <c r="D330" s="60">
        <v>1</v>
      </c>
      <c r="E330" s="61">
        <v>0</v>
      </c>
      <c r="F330" s="61">
        <v>3.3447432762836184</v>
      </c>
      <c r="G330" s="61">
        <v>2.7276135402927375E-3</v>
      </c>
      <c r="H330" s="61">
        <v>0</v>
      </c>
      <c r="I330" s="18"/>
      <c r="J330" s="18"/>
      <c r="K330" s="19">
        <v>4.8948004836759376</v>
      </c>
      <c r="L330" s="20">
        <v>98.647502575520917</v>
      </c>
      <c r="M330" s="18" t="s">
        <v>1544</v>
      </c>
      <c r="N330" s="18"/>
      <c r="O330" s="25" t="s">
        <v>170</v>
      </c>
      <c r="P330" s="26"/>
      <c r="Q330" s="26"/>
      <c r="R330" s="25"/>
      <c r="S330" s="74" t="s">
        <v>3641</v>
      </c>
      <c r="T330" s="21">
        <v>398.71380146887776</v>
      </c>
      <c r="U330" s="22">
        <v>8554.322265625</v>
      </c>
      <c r="V330" s="22">
        <v>3441.228759765625</v>
      </c>
      <c r="W330" s="23"/>
      <c r="X330" s="24"/>
      <c r="Y330" s="24"/>
      <c r="Z330" s="15">
        <v>330</v>
      </c>
      <c r="AA330" s="15"/>
      <c r="AB330" s="16"/>
      <c r="AC330">
        <v>654</v>
      </c>
      <c r="AD330">
        <v>1203</v>
      </c>
      <c r="AE330">
        <v>2757</v>
      </c>
      <c r="AF330">
        <v>17</v>
      </c>
      <c r="AG330" t="s">
        <v>654</v>
      </c>
      <c r="AH330" t="s">
        <v>1010</v>
      </c>
      <c r="AI330">
        <v>-10800</v>
      </c>
      <c r="AJ330" t="s">
        <v>1089</v>
      </c>
      <c r="AK330" t="s">
        <v>1960</v>
      </c>
      <c r="AL330" t="s">
        <v>1996</v>
      </c>
      <c r="AM330" s="3" t="str">
        <f>Vertices[[#This Row],[Vertex]]&amp;CHAR(10)&amp;Vertices[[#This Row],[Followers]]&amp;CHAR(10)&amp;Vertices[[#This Row],[Description]]&amp;CHAR(10)&amp;Vertices[[#This Row],[Tweet]]</f>
        <v>elismonteiro
1203
Jornalista, blogueira viciada, amante de mídias sociais, celulares, literatura e gente. E, claro, mãe do Gui.
RT @webfoundation: Web Foundation at WWW2010.  Steve presenting in a few minutes at Web 4 All session: -  http://www.w4a.info/</v>
      </c>
      <c r="AN330" t="s">
        <v>2418</v>
      </c>
      <c r="AO330" t="s">
        <v>2874</v>
      </c>
    </row>
    <row r="331" spans="1:41" ht="34.049999999999997" customHeight="1">
      <c r="A331" s="17" t="s">
        <v>177</v>
      </c>
      <c r="C331" s="60">
        <v>0</v>
      </c>
      <c r="D331" s="60">
        <v>1</v>
      </c>
      <c r="E331" s="61">
        <v>0</v>
      </c>
      <c r="F331" s="61">
        <v>4.1491442542787285</v>
      </c>
      <c r="G331" s="61">
        <v>2.0260455575303569E-4</v>
      </c>
      <c r="H331" s="61">
        <v>0</v>
      </c>
      <c r="I331" s="18"/>
      <c r="J331" s="18"/>
      <c r="K331" s="19">
        <v>2.1523579201934702</v>
      </c>
      <c r="L331" s="20">
        <v>99.928815925027422</v>
      </c>
      <c r="M331" s="18" t="s">
        <v>1570</v>
      </c>
      <c r="N331" s="18"/>
      <c r="O331" s="25" t="s">
        <v>177</v>
      </c>
      <c r="P331" s="26"/>
      <c r="Q331" s="26"/>
      <c r="R331" s="25"/>
      <c r="S331" s="74" t="s">
        <v>3642</v>
      </c>
      <c r="T331" s="21">
        <v>21.932305340467249</v>
      </c>
      <c r="U331" s="22">
        <v>1227.403076171875</v>
      </c>
      <c r="V331" s="22">
        <v>9129.9208984375</v>
      </c>
      <c r="W331" s="23"/>
      <c r="X331" s="24"/>
      <c r="Y331" s="24"/>
      <c r="Z331" s="15">
        <v>331</v>
      </c>
      <c r="AA331" s="15"/>
      <c r="AB331" s="16"/>
      <c r="AC331">
        <v>56</v>
      </c>
      <c r="AD331">
        <v>69</v>
      </c>
      <c r="AE331">
        <v>666</v>
      </c>
      <c r="AF331">
        <v>1</v>
      </c>
      <c r="AG331" t="s">
        <v>679</v>
      </c>
      <c r="AH331" t="s">
        <v>1009</v>
      </c>
      <c r="AI331">
        <v>-21600</v>
      </c>
      <c r="AJ331" t="s">
        <v>1115</v>
      </c>
      <c r="AK331" t="s">
        <v>1960</v>
      </c>
      <c r="AL331" t="s">
        <v>2022</v>
      </c>
      <c r="AM331" s="3" t="str">
        <f>Vertices[[#This Row],[Vertex]]&amp;CHAR(10)&amp;Vertices[[#This Row],[Followers]]&amp;CHAR(10)&amp;Vertices[[#This Row],[Description]]&amp;CHAR(10)&amp;Vertices[[#This Row],[Tweet]]</f>
        <v>aanaqvi
69
Activist and an aspiring scientist. 
RT @hilaryspencer From #www2010 #websci10 "Understanding how @Twitter is used to widely spread Scientific Messages" http://bit.ly/9URf7D</v>
      </c>
      <c r="AN331" t="s">
        <v>2475</v>
      </c>
      <c r="AO331" t="s">
        <v>2900</v>
      </c>
    </row>
    <row r="332" spans="1:41" ht="34.049999999999997" customHeight="1">
      <c r="A332" s="17" t="s">
        <v>182</v>
      </c>
      <c r="C332" s="60">
        <v>1</v>
      </c>
      <c r="D332" s="60">
        <v>1</v>
      </c>
      <c r="E332" s="61">
        <v>0</v>
      </c>
      <c r="F332" s="61">
        <v>1</v>
      </c>
      <c r="G332" s="61">
        <v>5.892148771349556E-18</v>
      </c>
      <c r="H332" s="61">
        <v>0</v>
      </c>
      <c r="I332" s="18"/>
      <c r="J332" s="18"/>
      <c r="K332" s="19">
        <v>2.0604594921402661</v>
      </c>
      <c r="L332" s="20">
        <v>99.97175235120136</v>
      </c>
      <c r="M332" s="18" t="s">
        <v>1586</v>
      </c>
      <c r="N332" s="18"/>
      <c r="O332" s="25" t="s">
        <v>182</v>
      </c>
      <c r="P332" s="26"/>
      <c r="Q332" s="26"/>
      <c r="R332" s="25"/>
      <c r="S332" s="74" t="s">
        <v>3643</v>
      </c>
      <c r="T332" s="21">
        <v>9.3064703732012894</v>
      </c>
      <c r="U332" s="22">
        <v>6439.35791015625</v>
      </c>
      <c r="V332" s="22">
        <v>151.07858276367188</v>
      </c>
      <c r="W332" s="23"/>
      <c r="X332" s="24"/>
      <c r="Y332" s="24"/>
      <c r="Z332" s="15">
        <v>332</v>
      </c>
      <c r="AA332" s="15"/>
      <c r="AB332" s="16"/>
      <c r="AC332">
        <v>74</v>
      </c>
      <c r="AD332">
        <v>31</v>
      </c>
      <c r="AE332">
        <v>121</v>
      </c>
      <c r="AF332">
        <v>0</v>
      </c>
      <c r="AJ332" t="s">
        <v>1131</v>
      </c>
      <c r="AK332" t="s">
        <v>1960</v>
      </c>
      <c r="AL332" t="s">
        <v>2038</v>
      </c>
      <c r="AM332" s="3" t="str">
        <f>Vertices[[#This Row],[Vertex]]&amp;CHAR(10)&amp;Vertices[[#This Row],[Followers]]&amp;CHAR(10)&amp;Vertices[[#This Row],[Description]]&amp;CHAR(10)&amp;Vertices[[#This Row],[Tweet]]</f>
        <v>stevedave_l
31
Great start to www2010 conference.. seems all of yahoo is here... is anyone at the home office?</v>
      </c>
      <c r="AN332" t="s">
        <v>2490</v>
      </c>
      <c r="AO332" t="s">
        <v>2916</v>
      </c>
    </row>
    <row r="333" spans="1:41" ht="34.049999999999997" customHeight="1">
      <c r="A333" s="17" t="s">
        <v>183</v>
      </c>
      <c r="C333" s="60">
        <v>1</v>
      </c>
      <c r="D333" s="60">
        <v>1</v>
      </c>
      <c r="E333" s="61">
        <v>0</v>
      </c>
      <c r="F333" s="61">
        <v>1</v>
      </c>
      <c r="G333" s="61">
        <v>5.892148771349556E-18</v>
      </c>
      <c r="H333" s="61">
        <v>0</v>
      </c>
      <c r="I333" s="18"/>
      <c r="J333" s="18"/>
      <c r="K333" s="19">
        <v>2.0749697702539298</v>
      </c>
      <c r="L333" s="20">
        <v>99.964972915489682</v>
      </c>
      <c r="M333" s="18" t="s">
        <v>1587</v>
      </c>
      <c r="N333" s="18"/>
      <c r="O333" s="25" t="s">
        <v>183</v>
      </c>
      <c r="P333" s="26"/>
      <c r="Q333" s="26"/>
      <c r="R333" s="25"/>
      <c r="S333" s="74" t="s">
        <v>3644</v>
      </c>
      <c r="T333" s="21">
        <v>11.300023262769599</v>
      </c>
      <c r="U333" s="22">
        <v>6357.06201171875</v>
      </c>
      <c r="V333" s="22">
        <v>271.54812622070312</v>
      </c>
      <c r="W333" s="23"/>
      <c r="X333" s="24"/>
      <c r="Y333" s="24"/>
      <c r="Z333" s="15">
        <v>333</v>
      </c>
      <c r="AA333" s="15"/>
      <c r="AB333" s="16"/>
      <c r="AC333">
        <v>58</v>
      </c>
      <c r="AD333">
        <v>37</v>
      </c>
      <c r="AE333">
        <v>469</v>
      </c>
      <c r="AF333">
        <v>2</v>
      </c>
      <c r="AG333" t="s">
        <v>693</v>
      </c>
      <c r="AH333" t="s">
        <v>1008</v>
      </c>
      <c r="AI333">
        <v>-18000</v>
      </c>
      <c r="AJ333" t="s">
        <v>1132</v>
      </c>
      <c r="AK333" t="s">
        <v>1960</v>
      </c>
      <c r="AL333" t="s">
        <v>2039</v>
      </c>
      <c r="AM333" s="3" t="str">
        <f>Vertices[[#This Row],[Vertex]]&amp;CHAR(10)&amp;Vertices[[#This Row],[Followers]]&amp;CHAR(10)&amp;Vertices[[#This Row],[Description]]&amp;CHAR(10)&amp;Vertices[[#This Row],[Tweet]]</f>
        <v>nanderoo
37
class Nanderoo extends Twitter { }
wishes he was at #www2010 instead - but someone's got to write all this code.</v>
      </c>
      <c r="AN333" t="s">
        <v>2491</v>
      </c>
      <c r="AO333" t="s">
        <v>2917</v>
      </c>
    </row>
    <row r="334" spans="1:41" ht="34.049999999999997" customHeight="1">
      <c r="A334" s="17" t="s">
        <v>561</v>
      </c>
      <c r="C334" s="60">
        <v>1</v>
      </c>
      <c r="D334" s="60">
        <v>0</v>
      </c>
      <c r="E334" s="61">
        <v>0</v>
      </c>
      <c r="F334" s="61">
        <v>3.9437652811735942</v>
      </c>
      <c r="G334" s="61">
        <v>9.1991015716976952E-4</v>
      </c>
      <c r="H334" s="61">
        <v>0</v>
      </c>
      <c r="I334" s="18"/>
      <c r="J334" s="18"/>
      <c r="K334" s="19">
        <v>2.3821039903264811</v>
      </c>
      <c r="L334" s="20">
        <v>99.82147485959257</v>
      </c>
      <c r="M334" s="18" t="s">
        <v>1590</v>
      </c>
      <c r="N334" s="18"/>
      <c r="O334" s="25" t="s">
        <v>561</v>
      </c>
      <c r="P334" s="26"/>
      <c r="Q334" s="26"/>
      <c r="R334" s="25"/>
      <c r="S334" s="74" t="s">
        <v>3645</v>
      </c>
      <c r="T334" s="21">
        <v>53.49689275863215</v>
      </c>
      <c r="U334" s="22">
        <v>9763.013671875</v>
      </c>
      <c r="V334" s="22">
        <v>5060.166015625</v>
      </c>
      <c r="W334" s="23"/>
      <c r="X334" s="24"/>
      <c r="Y334" s="24"/>
      <c r="Z334" s="15">
        <v>334</v>
      </c>
      <c r="AA334" s="15"/>
      <c r="AB334" s="16"/>
      <c r="AC334">
        <v>0</v>
      </c>
      <c r="AD334">
        <v>164</v>
      </c>
      <c r="AE334">
        <v>4268</v>
      </c>
      <c r="AF334">
        <v>0</v>
      </c>
      <c r="AJ334" t="s">
        <v>1135</v>
      </c>
      <c r="AK334" t="s">
        <v>1960</v>
      </c>
      <c r="AL334" t="s">
        <v>2042</v>
      </c>
      <c r="AM334" s="3" t="str">
        <f>Vertices[[#This Row],[Vertex]]&amp;CHAR(10)&amp;Vertices[[#This Row],[Followers]]&amp;CHAR(10)&amp;Vertices[[#This Row],[Description]]&amp;CHAR(10)&amp;Vertices[[#This Row],[Tweet]]</f>
        <v>soslab
164
W3C to Lead Discussions on HTML5, Linked Open Data at WWW2010 http://bit.ly/dc6t5J</v>
      </c>
      <c r="AN334" t="s">
        <v>2493</v>
      </c>
      <c r="AO334" t="s">
        <v>2920</v>
      </c>
    </row>
    <row r="335" spans="1:41" ht="34.049999999999997" customHeight="1">
      <c r="A335" s="17" t="s">
        <v>186</v>
      </c>
      <c r="C335" s="60">
        <v>1</v>
      </c>
      <c r="D335" s="60">
        <v>2</v>
      </c>
      <c r="E335" s="61">
        <v>0</v>
      </c>
      <c r="F335" s="61">
        <v>3.3202933985330074</v>
      </c>
      <c r="G335" s="61">
        <v>5.94003920576137E-3</v>
      </c>
      <c r="H335" s="61">
        <v>0.5</v>
      </c>
      <c r="I335" s="18"/>
      <c r="J335" s="18"/>
      <c r="K335" s="19">
        <v>2.18863361547763</v>
      </c>
      <c r="L335" s="20">
        <v>99.911867335748227</v>
      </c>
      <c r="M335" s="18" t="s">
        <v>1591</v>
      </c>
      <c r="N335" s="18"/>
      <c r="O335" s="25" t="s">
        <v>186</v>
      </c>
      <c r="P335" s="26"/>
      <c r="Q335" s="26"/>
      <c r="R335" s="25"/>
      <c r="S335" s="74" t="s">
        <v>3646</v>
      </c>
      <c r="T335" s="21">
        <v>26.916187564388022</v>
      </c>
      <c r="U335" s="22">
        <v>8928.05859375</v>
      </c>
      <c r="V335" s="22">
        <v>5179.31982421875</v>
      </c>
      <c r="W335" s="23"/>
      <c r="X335" s="24"/>
      <c r="Y335" s="24"/>
      <c r="Z335" s="15">
        <v>335</v>
      </c>
      <c r="AA335" s="15"/>
      <c r="AB335" s="16"/>
      <c r="AC335">
        <v>119</v>
      </c>
      <c r="AD335">
        <v>84</v>
      </c>
      <c r="AE335">
        <v>551</v>
      </c>
      <c r="AF335">
        <v>10</v>
      </c>
      <c r="AG335" t="s">
        <v>696</v>
      </c>
      <c r="AH335" t="s">
        <v>1006</v>
      </c>
      <c r="AI335">
        <v>0</v>
      </c>
      <c r="AJ335" t="s">
        <v>1136</v>
      </c>
      <c r="AK335" t="s">
        <v>1960</v>
      </c>
      <c r="AL335" t="s">
        <v>2043</v>
      </c>
      <c r="AM335" s="3" t="str">
        <f>Vertices[[#This Row],[Vertex]]&amp;CHAR(10)&amp;Vertices[[#This Row],[Followers]]&amp;CHAR(10)&amp;Vertices[[#This Row],[Description]]&amp;CHAR(10)&amp;Vertices[[#This Row],[Tweet]]</f>
        <v>gaofeng860918
84
PhD Student,Human Computer Interaction, IAM Group, ECS,University of Southampton,UK
@youwillwin 我都是跟踪hashtag的，比如#www2010</v>
      </c>
      <c r="AN335" t="s">
        <v>2494</v>
      </c>
      <c r="AO335" t="s">
        <v>2921</v>
      </c>
    </row>
    <row r="336" spans="1:41" ht="34.049999999999997" customHeight="1">
      <c r="A336" s="17" t="s">
        <v>191</v>
      </c>
      <c r="C336" s="60">
        <v>1</v>
      </c>
      <c r="D336" s="60">
        <v>1</v>
      </c>
      <c r="E336" s="61">
        <v>0</v>
      </c>
      <c r="F336" s="61">
        <v>3.5403422982885084</v>
      </c>
      <c r="G336" s="61">
        <v>1.380641047221821E-3</v>
      </c>
      <c r="H336" s="61">
        <v>0</v>
      </c>
      <c r="I336" s="18"/>
      <c r="J336" s="18"/>
      <c r="K336" s="19">
        <v>2.2007255139056832</v>
      </c>
      <c r="L336" s="20">
        <v>99.906217805988504</v>
      </c>
      <c r="M336" s="18" t="s">
        <v>1601</v>
      </c>
      <c r="N336" s="18"/>
      <c r="O336" s="25" t="s">
        <v>191</v>
      </c>
      <c r="P336" s="26"/>
      <c r="Q336" s="26"/>
      <c r="R336" s="25"/>
      <c r="S336" s="74" t="s">
        <v>3647</v>
      </c>
      <c r="T336" s="21">
        <v>28.577481639028282</v>
      </c>
      <c r="U336" s="22">
        <v>8449.6806640625</v>
      </c>
      <c r="V336" s="22">
        <v>2508.128662109375</v>
      </c>
      <c r="W336" s="23"/>
      <c r="X336" s="24"/>
      <c r="Y336" s="24"/>
      <c r="Z336" s="15">
        <v>336</v>
      </c>
      <c r="AA336" s="15"/>
      <c r="AB336" s="16"/>
      <c r="AC336">
        <v>84</v>
      </c>
      <c r="AD336">
        <v>89</v>
      </c>
      <c r="AE336">
        <v>1375</v>
      </c>
      <c r="AF336">
        <v>1</v>
      </c>
      <c r="AG336" t="s">
        <v>703</v>
      </c>
      <c r="AH336" t="s">
        <v>1008</v>
      </c>
      <c r="AI336">
        <v>-18000</v>
      </c>
      <c r="AJ336" t="s">
        <v>1146</v>
      </c>
      <c r="AK336" t="s">
        <v>1960</v>
      </c>
      <c r="AL336" t="s">
        <v>2053</v>
      </c>
      <c r="AM336" s="3" t="str">
        <f>Vertices[[#This Row],[Vertex]]&amp;CHAR(10)&amp;Vertices[[#This Row],[Followers]]&amp;CHAR(10)&amp;Vertices[[#This Row],[Description]]&amp;CHAR(10)&amp;Vertices[[#This Row],[Tweet]]</f>
        <v>ceffyl1
89
Writing Rider
@shepazu How is WWW2010?</v>
      </c>
      <c r="AN336" t="s">
        <v>2503</v>
      </c>
      <c r="AO336" t="s">
        <v>2931</v>
      </c>
    </row>
    <row r="337" spans="1:41" ht="34.049999999999997" customHeight="1">
      <c r="A337" s="17" t="s">
        <v>193</v>
      </c>
      <c r="C337" s="60">
        <v>0</v>
      </c>
      <c r="D337" s="60">
        <v>1</v>
      </c>
      <c r="E337" s="61">
        <v>0</v>
      </c>
      <c r="F337" s="61">
        <v>3.3031784841075793</v>
      </c>
      <c r="G337" s="61">
        <v>1.9616417938723785E-3</v>
      </c>
      <c r="H337" s="61">
        <v>0</v>
      </c>
      <c r="I337" s="18"/>
      <c r="J337" s="18"/>
      <c r="K337" s="19">
        <v>5.7799274486094321</v>
      </c>
      <c r="L337" s="20">
        <v>98.233956997108777</v>
      </c>
      <c r="M337" s="18" t="s">
        <v>1603</v>
      </c>
      <c r="N337" s="18"/>
      <c r="O337" s="25" t="s">
        <v>193</v>
      </c>
      <c r="P337" s="26"/>
      <c r="Q337" s="26"/>
      <c r="R337" s="25"/>
      <c r="S337" s="74" t="s">
        <v>3648</v>
      </c>
      <c r="T337" s="21">
        <v>520.32052773254463</v>
      </c>
      <c r="U337" s="22">
        <v>3544.109130859375</v>
      </c>
      <c r="V337" s="22">
        <v>9050.15234375</v>
      </c>
      <c r="W337" s="23"/>
      <c r="X337" s="24"/>
      <c r="Y337" s="24"/>
      <c r="Z337" s="15">
        <v>337</v>
      </c>
      <c r="AA337" s="15"/>
      <c r="AB337" s="16"/>
      <c r="AC337">
        <v>905</v>
      </c>
      <c r="AD337">
        <v>1569</v>
      </c>
      <c r="AE337">
        <v>7744</v>
      </c>
      <c r="AF337">
        <v>204</v>
      </c>
      <c r="AG337" t="s">
        <v>705</v>
      </c>
      <c r="AH337" t="s">
        <v>1013</v>
      </c>
      <c r="AI337">
        <v>-25200</v>
      </c>
      <c r="AJ337" t="s">
        <v>1148</v>
      </c>
      <c r="AK337" t="s">
        <v>1960</v>
      </c>
      <c r="AL337" t="s">
        <v>2055</v>
      </c>
      <c r="AM337" s="3" t="str">
        <f>Vertices[[#This Row],[Vertex]]&amp;CHAR(10)&amp;Vertices[[#This Row],[Followers]]&amp;CHAR(10)&amp;Vertices[[#This Row],[Description]]&amp;CHAR(10)&amp;Vertices[[#This Row],[Tweet]]</f>
        <v>Pr1vacy
1569
MFC. CIPP/C. Information Management &amp; Privacy Professional. Former journalist, dotcomer, and forester.
Intimacy 2.0: Privacy Rights and #Privacy Responsibilities on the World Wide Web http://j.mp/9YvhME via @WWW2010</v>
      </c>
      <c r="AN337" t="s">
        <v>2505</v>
      </c>
      <c r="AO337" t="s">
        <v>2933</v>
      </c>
    </row>
    <row r="338" spans="1:41" ht="34.049999999999997" customHeight="1">
      <c r="A338" s="17" t="s">
        <v>196</v>
      </c>
      <c r="C338" s="60">
        <v>0</v>
      </c>
      <c r="D338" s="60">
        <v>2</v>
      </c>
      <c r="E338" s="61">
        <v>0</v>
      </c>
      <c r="F338" s="61">
        <v>3.584352078239609</v>
      </c>
      <c r="G338" s="61">
        <v>9.8406739808745616E-4</v>
      </c>
      <c r="H338" s="61">
        <v>0.5</v>
      </c>
      <c r="I338" s="18"/>
      <c r="J338" s="18"/>
      <c r="K338" s="19">
        <v>2.0338573155985489</v>
      </c>
      <c r="L338" s="20">
        <v>99.98418131667276</v>
      </c>
      <c r="M338" s="18" t="s">
        <v>1606</v>
      </c>
      <c r="N338" s="18"/>
      <c r="O338" s="25" t="s">
        <v>196</v>
      </c>
      <c r="P338" s="26"/>
      <c r="Q338" s="26"/>
      <c r="R338" s="25"/>
      <c r="S338" s="74" t="s">
        <v>3649</v>
      </c>
      <c r="T338" s="21">
        <v>5.6516234089927222</v>
      </c>
      <c r="U338" s="22">
        <v>3608.620361328125</v>
      </c>
      <c r="V338" s="22">
        <v>9366.1435546875</v>
      </c>
      <c r="W338" s="23"/>
      <c r="X338" s="24"/>
      <c r="Y338" s="24"/>
      <c r="Z338" s="15">
        <v>338</v>
      </c>
      <c r="AA338" s="15"/>
      <c r="AB338" s="16"/>
      <c r="AC338">
        <v>25</v>
      </c>
      <c r="AD338">
        <v>20</v>
      </c>
      <c r="AE338">
        <v>229</v>
      </c>
      <c r="AF338">
        <v>0</v>
      </c>
      <c r="AG338" t="s">
        <v>708</v>
      </c>
      <c r="AH338" t="s">
        <v>1026</v>
      </c>
      <c r="AI338">
        <v>3600</v>
      </c>
      <c r="AJ338" t="s">
        <v>1151</v>
      </c>
      <c r="AK338" t="s">
        <v>1960</v>
      </c>
      <c r="AL338" t="s">
        <v>2058</v>
      </c>
      <c r="AM338" s="3" t="str">
        <f>Vertices[[#This Row],[Vertex]]&amp;CHAR(10)&amp;Vertices[[#This Row],[Followers]]&amp;CHAR(10)&amp;Vertices[[#This Row],[Description]]&amp;CHAR(10)&amp;Vertices[[#This Row],[Tweet]]</f>
        <v>tjungblut
20
Will code for food ;)
RT @stephaneosmont RT @alisohani: #Yahoo #Hadoop infra: 30k nodes (16GB ram, 8 cores); 250k cores; 100k #mapreduce jobs/ day. #www2010</v>
      </c>
      <c r="AN338" t="s">
        <v>2508</v>
      </c>
      <c r="AO338" t="s">
        <v>2936</v>
      </c>
    </row>
    <row r="339" spans="1:41" ht="34.049999999999997" customHeight="1">
      <c r="A339" s="17" t="s">
        <v>197</v>
      </c>
      <c r="C339" s="60">
        <v>0</v>
      </c>
      <c r="D339" s="60">
        <v>1</v>
      </c>
      <c r="E339" s="61">
        <v>0</v>
      </c>
      <c r="F339" s="61">
        <v>3.6992665036674817</v>
      </c>
      <c r="G339" s="61">
        <v>4.7935065641856092E-4</v>
      </c>
      <c r="H339" s="61">
        <v>0</v>
      </c>
      <c r="I339" s="18"/>
      <c r="J339" s="18"/>
      <c r="K339" s="19">
        <v>2.6191051995163241</v>
      </c>
      <c r="L339" s="20">
        <v>99.710744076301879</v>
      </c>
      <c r="M339" s="18" t="s">
        <v>1608</v>
      </c>
      <c r="N339" s="18"/>
      <c r="O339" s="25" t="s">
        <v>197</v>
      </c>
      <c r="P339" s="26"/>
      <c r="Q339" s="26"/>
      <c r="R339" s="25"/>
      <c r="S339" s="74" t="s">
        <v>3650</v>
      </c>
      <c r="T339" s="21">
        <v>86.058256621581208</v>
      </c>
      <c r="U339" s="22">
        <v>1814.51513671875</v>
      </c>
      <c r="V339" s="22">
        <v>8901.2314453125</v>
      </c>
      <c r="W339" s="23"/>
      <c r="X339" s="24"/>
      <c r="Y339" s="24"/>
      <c r="Z339" s="15">
        <v>339</v>
      </c>
      <c r="AA339" s="15"/>
      <c r="AB339" s="16"/>
      <c r="AC339">
        <v>177</v>
      </c>
      <c r="AD339">
        <v>262</v>
      </c>
      <c r="AE339">
        <v>418</v>
      </c>
      <c r="AF339">
        <v>1</v>
      </c>
      <c r="AG339" t="s">
        <v>710</v>
      </c>
      <c r="AH339" t="s">
        <v>1028</v>
      </c>
      <c r="AI339">
        <v>-32400</v>
      </c>
      <c r="AJ339" t="s">
        <v>1153</v>
      </c>
      <c r="AK339" t="s">
        <v>1960</v>
      </c>
      <c r="AL339" t="s">
        <v>2060</v>
      </c>
      <c r="AM339" s="3" t="str">
        <f>Vertices[[#This Row],[Vertex]]&amp;CHAR(10)&amp;Vertices[[#This Row],[Followers]]&amp;CHAR(10)&amp;Vertices[[#This Row],[Description]]&amp;CHAR(10)&amp;Vertices[[#This Row],[Tweet]]</f>
        <v>tangyiding
262
Geeker for Entrepreneur, Creative Commons, Sharism, Go Green Initiative, Invest, a Mac
WWW2010 – Raleigh http://icio.us/5kyql3</v>
      </c>
      <c r="AN339" t="s">
        <v>2510</v>
      </c>
      <c r="AO339" t="s">
        <v>2938</v>
      </c>
    </row>
    <row r="340" spans="1:41" ht="34.049999999999997" customHeight="1">
      <c r="A340" s="17" t="s">
        <v>198</v>
      </c>
      <c r="C340" s="60">
        <v>0</v>
      </c>
      <c r="D340" s="60">
        <v>2</v>
      </c>
      <c r="E340" s="61">
        <v>0</v>
      </c>
      <c r="F340" s="61">
        <v>2.7750611246943766</v>
      </c>
      <c r="G340" s="61">
        <v>7.2340715471133138E-3</v>
      </c>
      <c r="H340" s="61">
        <v>0.5</v>
      </c>
      <c r="I340" s="18"/>
      <c r="J340" s="18"/>
      <c r="K340" s="19">
        <v>2.1281741233373639</v>
      </c>
      <c r="L340" s="20">
        <v>99.940114984546881</v>
      </c>
      <c r="M340" s="18" t="s">
        <v>1610</v>
      </c>
      <c r="N340" s="18"/>
      <c r="O340" s="25" t="s">
        <v>198</v>
      </c>
      <c r="P340" s="26"/>
      <c r="Q340" s="26"/>
      <c r="R340" s="25"/>
      <c r="S340" s="74" t="s">
        <v>3651</v>
      </c>
      <c r="T340" s="21">
        <v>18.609717191186732</v>
      </c>
      <c r="U340" s="22">
        <v>4903.69775390625</v>
      </c>
      <c r="V340" s="22">
        <v>2488.013671875</v>
      </c>
      <c r="W340" s="23"/>
      <c r="X340" s="24"/>
      <c r="Y340" s="24"/>
      <c r="Z340" s="15">
        <v>340</v>
      </c>
      <c r="AA340" s="15"/>
      <c r="AB340" s="16"/>
      <c r="AC340">
        <v>119</v>
      </c>
      <c r="AD340">
        <v>59</v>
      </c>
      <c r="AE340">
        <v>50</v>
      </c>
      <c r="AF340">
        <v>0</v>
      </c>
      <c r="AG340" t="s">
        <v>712</v>
      </c>
      <c r="AH340" t="s">
        <v>1012</v>
      </c>
      <c r="AI340">
        <v>-28800</v>
      </c>
      <c r="AJ340" t="s">
        <v>1155</v>
      </c>
      <c r="AK340" t="s">
        <v>1960</v>
      </c>
      <c r="AL340" t="s">
        <v>2062</v>
      </c>
      <c r="AM340" s="3" t="str">
        <f>Vertices[[#This Row],[Vertex]]&amp;CHAR(10)&amp;Vertices[[#This Row],[Followers]]&amp;CHAR(10)&amp;Vertices[[#This Row],[Description]]&amp;CHAR(10)&amp;Vertices[[#This Row],[Tweet]]</f>
        <v>BlueBirdStrat
59
Mobile Marketing, Social Media, Brand Management Consultant 
RT @www2010 Crowdsourcing Scholarly Data http://bit.ly/9Knq98</v>
      </c>
      <c r="AN340" t="s">
        <v>2512</v>
      </c>
      <c r="AO340" t="s">
        <v>2940</v>
      </c>
    </row>
    <row r="341" spans="1:41" ht="34.049999999999997" customHeight="1">
      <c r="A341" s="17" t="s">
        <v>206</v>
      </c>
      <c r="C341" s="60">
        <v>0</v>
      </c>
      <c r="D341" s="60">
        <v>1</v>
      </c>
      <c r="E341" s="61">
        <v>0</v>
      </c>
      <c r="F341" s="61">
        <v>5.3276283618581903</v>
      </c>
      <c r="G341" s="61">
        <v>1.6502668256623757E-6</v>
      </c>
      <c r="H341" s="61">
        <v>0</v>
      </c>
      <c r="I341" s="18"/>
      <c r="J341" s="18"/>
      <c r="K341" s="19">
        <v>3.1342200725513907</v>
      </c>
      <c r="L341" s="20">
        <v>99.470074108537432</v>
      </c>
      <c r="M341" s="18" t="s">
        <v>1634</v>
      </c>
      <c r="N341" s="18"/>
      <c r="O341" s="25" t="s">
        <v>206</v>
      </c>
      <c r="P341" s="26"/>
      <c r="Q341" s="26"/>
      <c r="R341" s="25"/>
      <c r="S341" s="74" t="s">
        <v>3652</v>
      </c>
      <c r="T341" s="21">
        <v>156.82938420125618</v>
      </c>
      <c r="U341" s="22">
        <v>9648.2490234375</v>
      </c>
      <c r="V341" s="22">
        <v>9286.81640625</v>
      </c>
      <c r="W341" s="23"/>
      <c r="X341" s="24"/>
      <c r="Y341" s="24"/>
      <c r="Z341" s="15">
        <v>341</v>
      </c>
      <c r="AA341" s="15"/>
      <c r="AB341" s="16"/>
      <c r="AC341">
        <v>202</v>
      </c>
      <c r="AD341">
        <v>475</v>
      </c>
      <c r="AE341">
        <v>2479</v>
      </c>
      <c r="AF341">
        <v>11</v>
      </c>
      <c r="AG341" t="s">
        <v>735</v>
      </c>
      <c r="AH341" t="s">
        <v>1021</v>
      </c>
      <c r="AI341">
        <v>32400</v>
      </c>
      <c r="AJ341" t="s">
        <v>1179</v>
      </c>
      <c r="AK341" t="s">
        <v>1960</v>
      </c>
      <c r="AL341" t="s">
        <v>2086</v>
      </c>
      <c r="AM341" s="3" t="str">
        <f>Vertices[[#This Row],[Vertex]]&amp;CHAR(10)&amp;Vertices[[#This Row],[Followers]]&amp;CHAR(10)&amp;Vertices[[#This Row],[Description]]&amp;CHAR(10)&amp;Vertices[[#This Row],[Tweet]]</f>
        <v>masaruikeda
475
tech journalist, due diligencer for tech finance sector  and web service/product producer
RT @8maki: #WWW2010 に参加してるんだが、Tutorial "interring searcher intent" で言及されている MS の AdCenter Lab のサイトが面白い。 http://bit.ly/cI1wnC</v>
      </c>
      <c r="AN341" t="s">
        <v>2536</v>
      </c>
      <c r="AO341" t="s">
        <v>2964</v>
      </c>
    </row>
    <row r="342" spans="1:41" ht="34.049999999999997" customHeight="1">
      <c r="A342" s="17" t="s">
        <v>208</v>
      </c>
      <c r="C342" s="60">
        <v>1</v>
      </c>
      <c r="D342" s="60">
        <v>1</v>
      </c>
      <c r="E342" s="61">
        <v>0</v>
      </c>
      <c r="F342" s="61">
        <v>5.3276283618581903</v>
      </c>
      <c r="G342" s="61">
        <v>1.6502668256623757E-6</v>
      </c>
      <c r="H342" s="61">
        <v>0</v>
      </c>
      <c r="I342" s="18"/>
      <c r="J342" s="18"/>
      <c r="K342" s="19">
        <v>2.5223700120918986</v>
      </c>
      <c r="L342" s="20">
        <v>99.755940314379714</v>
      </c>
      <c r="M342" s="18" t="s">
        <v>1637</v>
      </c>
      <c r="N342" s="18"/>
      <c r="O342" s="25" t="s">
        <v>208</v>
      </c>
      <c r="P342" s="26"/>
      <c r="Q342" s="26"/>
      <c r="R342" s="25"/>
      <c r="S342" s="74" t="s">
        <v>3653</v>
      </c>
      <c r="T342" s="21">
        <v>72.767904024459142</v>
      </c>
      <c r="U342" s="22">
        <v>8702.9140625</v>
      </c>
      <c r="V342" s="22">
        <v>9844.814453125</v>
      </c>
      <c r="W342" s="23"/>
      <c r="X342" s="24"/>
      <c r="Y342" s="24"/>
      <c r="Z342" s="15">
        <v>342</v>
      </c>
      <c r="AA342" s="15"/>
      <c r="AB342" s="16"/>
      <c r="AC342">
        <v>501</v>
      </c>
      <c r="AD342">
        <v>222</v>
      </c>
      <c r="AE342">
        <v>933</v>
      </c>
      <c r="AF342">
        <v>1</v>
      </c>
      <c r="AG342" s="14" t="s">
        <v>738</v>
      </c>
      <c r="AH342" t="s">
        <v>1021</v>
      </c>
      <c r="AI342">
        <v>32400</v>
      </c>
      <c r="AJ342" t="s">
        <v>1182</v>
      </c>
      <c r="AK342" t="s">
        <v>1960</v>
      </c>
      <c r="AL342" t="s">
        <v>2089</v>
      </c>
      <c r="AM342" s="3" t="str">
        <f>Vertices[[#This Row],[Vertex]]&amp;CHAR(10)&amp;Vertices[[#This Row],[Followers]]&amp;CHAR(10)&amp;Vertices[[#This Row],[Description]]&amp;CHAR(10)&amp;Vertices[[#This Row],[Tweet]]</f>
        <v>nonnon1007
222
トランスがすき。たまにDJします。音作ってます。
今は世の中の仕組みを変える仕掛け側に回りたいと思っていて、一新塾25期生としてこの1年がんばっています。それとは別に資産形成、金融セミナーやコミュニティを立ち上げて活動中です。
RT @8maki: #WWW2010 に参加してるんだが、Tutorial "interring searcher intent" で言及されている MS の AdCenter Lab のサイトが面白い。 http://adlab.msn.com/Default.aspx</v>
      </c>
      <c r="AN342" t="s">
        <v>2538</v>
      </c>
      <c r="AO342" t="s">
        <v>2967</v>
      </c>
    </row>
    <row r="343" spans="1:41" ht="34.049999999999997" customHeight="1">
      <c r="A343" s="17" t="s">
        <v>211</v>
      </c>
      <c r="C343" s="60">
        <v>1</v>
      </c>
      <c r="D343" s="60">
        <v>2</v>
      </c>
      <c r="E343" s="61">
        <v>0</v>
      </c>
      <c r="F343" s="61">
        <v>3.2322738386308068</v>
      </c>
      <c r="G343" s="61">
        <v>7.7331386024733738E-3</v>
      </c>
      <c r="H343" s="61">
        <v>0.5</v>
      </c>
      <c r="I343" s="18"/>
      <c r="J343" s="18"/>
      <c r="K343" s="19">
        <v>2.2176541717049578</v>
      </c>
      <c r="L343" s="20">
        <v>99.898308464324884</v>
      </c>
      <c r="M343" s="18" t="s">
        <v>1639</v>
      </c>
      <c r="N343" s="18"/>
      <c r="O343" s="25" t="s">
        <v>211</v>
      </c>
      <c r="P343" s="26"/>
      <c r="Q343" s="26"/>
      <c r="R343" s="25"/>
      <c r="S343" s="74" t="s">
        <v>3654</v>
      </c>
      <c r="T343" s="21">
        <v>30.903293343524641</v>
      </c>
      <c r="U343" s="22">
        <v>8069.30078125</v>
      </c>
      <c r="V343" s="22">
        <v>8008.9306640625</v>
      </c>
      <c r="W343" s="23"/>
      <c r="X343" s="24"/>
      <c r="Y343" s="24"/>
      <c r="Z343" s="15">
        <v>343</v>
      </c>
      <c r="AA343" s="15"/>
      <c r="AB343" s="16"/>
      <c r="AC343">
        <v>142</v>
      </c>
      <c r="AD343">
        <v>96</v>
      </c>
      <c r="AE343">
        <v>163</v>
      </c>
      <c r="AF343">
        <v>2</v>
      </c>
      <c r="AG343" t="s">
        <v>739</v>
      </c>
      <c r="AH343" t="s">
        <v>1010</v>
      </c>
      <c r="AI343">
        <v>-10800</v>
      </c>
      <c r="AJ343" t="s">
        <v>1184</v>
      </c>
      <c r="AK343" t="s">
        <v>1960</v>
      </c>
      <c r="AL343" t="s">
        <v>2091</v>
      </c>
      <c r="AM343" s="3" t="str">
        <f>Vertices[[#This Row],[Vertex]]&amp;CHAR(10)&amp;Vertices[[#This Row],[Followers]]&amp;CHAR(10)&amp;Vertices[[#This Row],[Description]]&amp;CHAR(10)&amp;Vertices[[#This Row],[Tweet]]</f>
        <v>Soledadparral
96
Periodista con experiencia en radio, prensa y televisión que ahora trabaja en comunicación con nuevas tecnologías.
RT @pintzio: RT: @juansequeda: The Consuming Linked Data tutorial slides are up! Check them out http://www.consuminglinkeddata.org #linkeddata #www2010</v>
      </c>
      <c r="AN343" t="s">
        <v>2540</v>
      </c>
      <c r="AO343" t="s">
        <v>2969</v>
      </c>
    </row>
    <row r="344" spans="1:41" ht="34.049999999999997" customHeight="1">
      <c r="A344" s="17" t="s">
        <v>214</v>
      </c>
      <c r="C344" s="60">
        <v>1</v>
      </c>
      <c r="D344" s="60">
        <v>2</v>
      </c>
      <c r="E344" s="61">
        <v>0</v>
      </c>
      <c r="F344" s="61">
        <v>3.295843520782396</v>
      </c>
      <c r="G344" s="61">
        <v>3.4780112381608422E-3</v>
      </c>
      <c r="H344" s="61">
        <v>0.5</v>
      </c>
      <c r="I344" s="18"/>
      <c r="J344" s="18"/>
      <c r="K344" s="19">
        <v>2.0145102781136637</v>
      </c>
      <c r="L344" s="20">
        <v>99.993220564288322</v>
      </c>
      <c r="M344" s="18" t="s">
        <v>1648</v>
      </c>
      <c r="N344" s="18"/>
      <c r="O344" s="25" t="s">
        <v>214</v>
      </c>
      <c r="P344" s="26"/>
      <c r="Q344" s="26"/>
      <c r="R344" s="25"/>
      <c r="S344" s="74" t="s">
        <v>3655</v>
      </c>
      <c r="T344" s="21">
        <v>2.9935528895683094</v>
      </c>
      <c r="U344" s="22">
        <v>8903.0263671875</v>
      </c>
      <c r="V344" s="22">
        <v>4673.9150390625</v>
      </c>
      <c r="W344" s="23"/>
      <c r="X344" s="24"/>
      <c r="Y344" s="24"/>
      <c r="Z344" s="15">
        <v>344</v>
      </c>
      <c r="AA344" s="15"/>
      <c r="AB344" s="16"/>
      <c r="AC344">
        <v>12</v>
      </c>
      <c r="AD344">
        <v>12</v>
      </c>
      <c r="AE344">
        <v>80</v>
      </c>
      <c r="AF344">
        <v>0</v>
      </c>
      <c r="AG344" t="s">
        <v>748</v>
      </c>
      <c r="AH344" t="s">
        <v>1021</v>
      </c>
      <c r="AI344">
        <v>32400</v>
      </c>
      <c r="AJ344" t="s">
        <v>1193</v>
      </c>
      <c r="AK344" t="s">
        <v>1960</v>
      </c>
      <c r="AL344" t="s">
        <v>2100</v>
      </c>
      <c r="AM344" s="3" t="str">
        <f>Vertices[[#This Row],[Vertex]]&amp;CHAR(10)&amp;Vertices[[#This Row],[Followers]]&amp;CHAR(10)&amp;Vertices[[#This Row],[Description]]&amp;CHAR(10)&amp;Vertices[[#This Row],[Tweet]]</f>
        <v>kennyluck
12
Semantic Web &amp; Linked Data, Open Source, CC0 - Public Domain. 完全平和主義者。
timbl: Hmmm .. in Lined Open Data workshop in WWW2010</v>
      </c>
      <c r="AN344" t="s">
        <v>2549</v>
      </c>
      <c r="AO344" t="s">
        <v>2978</v>
      </c>
    </row>
    <row r="345" spans="1:41" ht="34.049999999999997" customHeight="1">
      <c r="A345" s="17" t="s">
        <v>563</v>
      </c>
      <c r="C345" s="60">
        <v>1</v>
      </c>
      <c r="D345" s="60">
        <v>0</v>
      </c>
      <c r="E345" s="61">
        <v>0</v>
      </c>
      <c r="F345" s="61">
        <v>4.3056234718826403</v>
      </c>
      <c r="G345" s="61">
        <v>5.8463790854006563E-5</v>
      </c>
      <c r="H345" s="61">
        <v>0</v>
      </c>
      <c r="I345" s="18"/>
      <c r="J345" s="18"/>
      <c r="K345" s="19">
        <v>2.1257557436517533</v>
      </c>
      <c r="L345" s="20">
        <v>99.941244890498822</v>
      </c>
      <c r="M345" s="18" t="s">
        <v>1651</v>
      </c>
      <c r="N345" s="18"/>
      <c r="O345" s="25" t="s">
        <v>563</v>
      </c>
      <c r="P345" s="26"/>
      <c r="Q345" s="26"/>
      <c r="R345" s="25"/>
      <c r="S345" s="74" t="s">
        <v>3656</v>
      </c>
      <c r="T345" s="21">
        <v>18.277458376258682</v>
      </c>
      <c r="U345" s="22">
        <v>2834.360595703125</v>
      </c>
      <c r="V345" s="22">
        <v>551.1536865234375</v>
      </c>
      <c r="W345" s="23"/>
      <c r="X345" s="24"/>
      <c r="Y345" s="24"/>
      <c r="Z345" s="15">
        <v>345</v>
      </c>
      <c r="AA345" s="15"/>
      <c r="AB345" s="16"/>
      <c r="AC345">
        <v>39</v>
      </c>
      <c r="AD345">
        <v>58</v>
      </c>
      <c r="AE345">
        <v>102</v>
      </c>
      <c r="AF345">
        <v>0</v>
      </c>
      <c r="AG345" t="s">
        <v>751</v>
      </c>
      <c r="AH345" t="s">
        <v>1020</v>
      </c>
      <c r="AI345">
        <v>-18000</v>
      </c>
      <c r="AJ345" t="s">
        <v>1196</v>
      </c>
      <c r="AK345" t="s">
        <v>1960</v>
      </c>
      <c r="AL345" t="s">
        <v>2103</v>
      </c>
      <c r="AM345" s="3" t="str">
        <f>Vertices[[#This Row],[Vertex]]&amp;CHAR(10)&amp;Vertices[[#This Row],[Followers]]&amp;CHAR(10)&amp;Vertices[[#This Row],[Description]]&amp;CHAR(10)&amp;Vertices[[#This Row],[Tweet]]</f>
        <v>badlard
58
Senior Strategist at Viget Labs
Anyone heading to WWW2010 tomorrow? http://bit.ly/awfzZ</v>
      </c>
      <c r="AN345" t="s">
        <v>2552</v>
      </c>
      <c r="AO345" t="s">
        <v>2981</v>
      </c>
    </row>
    <row r="346" spans="1:41" ht="34.049999999999997" customHeight="1">
      <c r="A346" s="17" t="s">
        <v>218</v>
      </c>
      <c r="C346" s="60">
        <v>0</v>
      </c>
      <c r="D346" s="60">
        <v>1</v>
      </c>
      <c r="E346" s="61">
        <v>0</v>
      </c>
      <c r="F346" s="61">
        <v>3.4254278728606358</v>
      </c>
      <c r="G346" s="61">
        <v>1.4716893311542891E-3</v>
      </c>
      <c r="H346" s="61">
        <v>0</v>
      </c>
      <c r="I346" s="18"/>
      <c r="J346" s="18"/>
      <c r="K346" s="19">
        <v>3.6082224909310763</v>
      </c>
      <c r="L346" s="20">
        <v>99.248612541956064</v>
      </c>
      <c r="M346" s="18" t="s">
        <v>1653</v>
      </c>
      <c r="N346" s="18"/>
      <c r="O346" s="25" t="s">
        <v>218</v>
      </c>
      <c r="P346" s="26"/>
      <c r="Q346" s="26"/>
      <c r="R346" s="25"/>
      <c r="S346" s="74" t="s">
        <v>3657</v>
      </c>
      <c r="T346" s="21">
        <v>221.95211192715431</v>
      </c>
      <c r="U346" s="22">
        <v>7920.75</v>
      </c>
      <c r="V346" s="22">
        <v>2548.074951171875</v>
      </c>
      <c r="W346" s="23"/>
      <c r="X346" s="24"/>
      <c r="Y346" s="24"/>
      <c r="Z346" s="15">
        <v>346</v>
      </c>
      <c r="AA346" s="15"/>
      <c r="AB346" s="16"/>
      <c r="AC346">
        <v>420</v>
      </c>
      <c r="AD346">
        <v>671</v>
      </c>
      <c r="AE346">
        <v>1696</v>
      </c>
      <c r="AF346">
        <v>3</v>
      </c>
      <c r="AG346" t="s">
        <v>752</v>
      </c>
      <c r="AH346" t="s">
        <v>1011</v>
      </c>
      <c r="AI346">
        <v>3600</v>
      </c>
      <c r="AJ346" t="s">
        <v>1198</v>
      </c>
      <c r="AK346" t="s">
        <v>1960</v>
      </c>
      <c r="AL346" t="s">
        <v>2105</v>
      </c>
      <c r="AM346" s="3" t="str">
        <f>Vertices[[#This Row],[Vertex]]&amp;CHAR(10)&amp;Vertices[[#This Row],[Followers]]&amp;CHAR(10)&amp;Vertices[[#This Row],[Description]]&amp;CHAR(10)&amp;Vertices[[#This Row],[Tweet]]</f>
        <v>Angel_Alvarez
671
Social Media Strategist en Territorio creativo
RT @olgag: Intelligent interfaces for knowledge capture: http://bit.ly/9MXBDN #www2010 #crowdsourcing #ideas4all @mberzosa</v>
      </c>
      <c r="AN346" t="s">
        <v>2554</v>
      </c>
      <c r="AO346" t="s">
        <v>2983</v>
      </c>
    </row>
    <row r="347" spans="1:41" ht="34.049999999999997" customHeight="1">
      <c r="A347" s="17" t="s">
        <v>219</v>
      </c>
      <c r="C347" s="60">
        <v>1</v>
      </c>
      <c r="D347" s="60">
        <v>1</v>
      </c>
      <c r="E347" s="61">
        <v>0</v>
      </c>
      <c r="F347" s="61">
        <v>3.3398533007334965</v>
      </c>
      <c r="G347" s="61">
        <v>1.8726255467350211E-3</v>
      </c>
      <c r="H347" s="61">
        <v>0.5</v>
      </c>
      <c r="I347" s="18"/>
      <c r="J347" s="18"/>
      <c r="K347" s="19">
        <v>4.8972188633615481</v>
      </c>
      <c r="L347" s="20">
        <v>98.646372669568976</v>
      </c>
      <c r="M347" s="18" t="s">
        <v>1654</v>
      </c>
      <c r="N347" s="18"/>
      <c r="O347" s="25" t="s">
        <v>219</v>
      </c>
      <c r="P347" s="26"/>
      <c r="Q347" s="26"/>
      <c r="R347" s="25"/>
      <c r="S347" s="74" t="s">
        <v>3658</v>
      </c>
      <c r="T347" s="21">
        <v>399.04606028380579</v>
      </c>
      <c r="U347" s="22">
        <v>2145.663818359375</v>
      </c>
      <c r="V347" s="22">
        <v>8059.9912109375</v>
      </c>
      <c r="W347" s="23"/>
      <c r="X347" s="24"/>
      <c r="Y347" s="24"/>
      <c r="Z347" s="15">
        <v>347</v>
      </c>
      <c r="AA347" s="15"/>
      <c r="AB347" s="16"/>
      <c r="AC347">
        <v>305</v>
      </c>
      <c r="AD347">
        <v>1204</v>
      </c>
      <c r="AE347">
        <v>8595</v>
      </c>
      <c r="AF347">
        <v>5</v>
      </c>
      <c r="AG347" t="s">
        <v>753</v>
      </c>
      <c r="AH347" t="s">
        <v>1011</v>
      </c>
      <c r="AI347">
        <v>3600</v>
      </c>
      <c r="AJ347" t="s">
        <v>1199</v>
      </c>
      <c r="AK347" t="s">
        <v>1960</v>
      </c>
      <c r="AL347" t="s">
        <v>2106</v>
      </c>
      <c r="AM347" s="3" t="str">
        <f>Vertices[[#This Row],[Vertex]]&amp;CHAR(10)&amp;Vertices[[#This Row],[Followers]]&amp;CHAR(10)&amp;Vertices[[#This Row],[Description]]&amp;CHAR(10)&amp;Vertices[[#This Row],[Tweet]]</f>
        <v>jjmerelo
1204
Antes Activia
RT @olgag: #www2010 #websci10 papers online http://bit.ly/aCZD7x</v>
      </c>
      <c r="AN347" t="s">
        <v>2555</v>
      </c>
      <c r="AO347" t="s">
        <v>2984</v>
      </c>
    </row>
    <row r="348" spans="1:41" ht="34.049999999999997" customHeight="1">
      <c r="A348" s="17" t="s">
        <v>221</v>
      </c>
      <c r="C348" s="60">
        <v>0</v>
      </c>
      <c r="D348" s="60">
        <v>2</v>
      </c>
      <c r="E348" s="61">
        <v>0</v>
      </c>
      <c r="F348" s="61">
        <v>3.1100244498777507</v>
      </c>
      <c r="G348" s="61">
        <v>4.13966458366875E-3</v>
      </c>
      <c r="H348" s="61">
        <v>0.5</v>
      </c>
      <c r="I348" s="18"/>
      <c r="J348" s="18"/>
      <c r="K348" s="19">
        <v>2.3119709794437728</v>
      </c>
      <c r="L348" s="20">
        <v>99.854242132198991</v>
      </c>
      <c r="M348" s="18" t="s">
        <v>1656</v>
      </c>
      <c r="N348" s="18"/>
      <c r="O348" s="25" t="s">
        <v>221</v>
      </c>
      <c r="P348" s="26"/>
      <c r="Q348" s="26"/>
      <c r="R348" s="25"/>
      <c r="S348" s="74" t="s">
        <v>3659</v>
      </c>
      <c r="T348" s="21">
        <v>43.86138712571865</v>
      </c>
      <c r="U348" s="22">
        <v>1782.3321533203125</v>
      </c>
      <c r="V348" s="22">
        <v>4653.43701171875</v>
      </c>
      <c r="W348" s="23"/>
      <c r="X348" s="24"/>
      <c r="Y348" s="24"/>
      <c r="Z348" s="15">
        <v>348</v>
      </c>
      <c r="AA348" s="15"/>
      <c r="AB348" s="16"/>
      <c r="AC348">
        <v>100</v>
      </c>
      <c r="AD348">
        <v>135</v>
      </c>
      <c r="AE348">
        <v>534</v>
      </c>
      <c r="AF348">
        <v>0</v>
      </c>
      <c r="AG348" t="s">
        <v>755</v>
      </c>
      <c r="AH348" t="s">
        <v>1008</v>
      </c>
      <c r="AI348">
        <v>-18000</v>
      </c>
      <c r="AJ348" t="s">
        <v>1201</v>
      </c>
      <c r="AK348" t="s">
        <v>1960</v>
      </c>
      <c r="AL348" t="s">
        <v>2108</v>
      </c>
      <c r="AM348" s="3" t="str">
        <f>Vertices[[#This Row],[Vertex]]&amp;CHAR(10)&amp;Vertices[[#This Row],[Followers]]&amp;CHAR(10)&amp;Vertices[[#This Row],[Description]]&amp;CHAR(10)&amp;Vertices[[#This Row],[Tweet]]</f>
        <v>neufrucht
135
Austrian journalist, base-camped ten miles north of the Deep South. Cutting everyday US life into bits and pieces. Auf Deutsch. Or not.
Are there any affordable hotel rooms left close 2 Raleigh Convention Center? Or one further away w/ shuttle service 2 RCC? #www2010 #fw2010</v>
      </c>
      <c r="AN348" t="s">
        <v>2557</v>
      </c>
      <c r="AO348" t="s">
        <v>2986</v>
      </c>
    </row>
    <row r="349" spans="1:41" ht="34.049999999999997" customHeight="1">
      <c r="A349" s="17" t="s">
        <v>222</v>
      </c>
      <c r="C349" s="60">
        <v>0</v>
      </c>
      <c r="D349" s="60">
        <v>1</v>
      </c>
      <c r="E349" s="61">
        <v>0</v>
      </c>
      <c r="F349" s="61">
        <v>3.5599022004889975</v>
      </c>
      <c r="G349" s="61">
        <v>1.3138023867725567E-3</v>
      </c>
      <c r="H349" s="61">
        <v>0</v>
      </c>
      <c r="I349" s="18"/>
      <c r="J349" s="18"/>
      <c r="K349" s="19">
        <v>2</v>
      </c>
      <c r="L349" s="20">
        <v>100</v>
      </c>
      <c r="M349" s="18" t="s">
        <v>1658</v>
      </c>
      <c r="N349" s="18"/>
      <c r="O349" s="25" t="s">
        <v>222</v>
      </c>
      <c r="P349" s="26"/>
      <c r="Q349" s="26"/>
      <c r="R349" s="25"/>
      <c r="S349" s="74" t="s">
        <v>3660</v>
      </c>
      <c r="T349" s="21">
        <v>1</v>
      </c>
      <c r="U349" s="22">
        <v>8706.87109375</v>
      </c>
      <c r="V349" s="22">
        <v>2825.53515625</v>
      </c>
      <c r="W349" s="23"/>
      <c r="X349" s="24"/>
      <c r="Y349" s="24"/>
      <c r="Z349" s="15">
        <v>349</v>
      </c>
      <c r="AA349" s="15"/>
      <c r="AB349" s="16"/>
      <c r="AC349">
        <v>33</v>
      </c>
      <c r="AD349">
        <v>6</v>
      </c>
      <c r="AE349">
        <v>9</v>
      </c>
      <c r="AF349">
        <v>0</v>
      </c>
      <c r="AG349" t="s">
        <v>756</v>
      </c>
      <c r="AH349" t="s">
        <v>1012</v>
      </c>
      <c r="AI349">
        <v>-28800</v>
      </c>
      <c r="AJ349" t="s">
        <v>1203</v>
      </c>
      <c r="AK349" t="s">
        <v>1960</v>
      </c>
      <c r="AL349" t="s">
        <v>2110</v>
      </c>
      <c r="AM349" s="3" t="str">
        <f>Vertices[[#This Row],[Vertex]]&amp;CHAR(10)&amp;Vertices[[#This Row],[Followers]]&amp;CHAR(10)&amp;Vertices[[#This Row],[Description]]&amp;CHAR(10)&amp;Vertices[[#This Row],[Tweet]]</f>
        <v>kakkaay
6
Software Engineer
Just had lunch at the same table as sir tim berners lee #www2010</v>
      </c>
      <c r="AN349" t="s">
        <v>2559</v>
      </c>
      <c r="AO349" t="s">
        <v>2988</v>
      </c>
    </row>
    <row r="350" spans="1:41" ht="34.049999999999997" customHeight="1">
      <c r="A350" s="17" t="s">
        <v>227</v>
      </c>
      <c r="C350" s="60">
        <v>1</v>
      </c>
      <c r="D350" s="60">
        <v>1</v>
      </c>
      <c r="E350" s="61">
        <v>0</v>
      </c>
      <c r="F350" s="61">
        <v>4.3398533007334965</v>
      </c>
      <c r="G350" s="61">
        <v>4.8544013064486343E-5</v>
      </c>
      <c r="H350" s="61">
        <v>0</v>
      </c>
      <c r="I350" s="18"/>
      <c r="J350" s="18"/>
      <c r="K350" s="19">
        <v>2.2611850060459493</v>
      </c>
      <c r="L350" s="20">
        <v>99.877970157189864</v>
      </c>
      <c r="M350" s="18" t="s">
        <v>1669</v>
      </c>
      <c r="N350" s="18"/>
      <c r="O350" s="25" t="s">
        <v>227</v>
      </c>
      <c r="P350" s="26"/>
      <c r="Q350" s="26"/>
      <c r="R350" s="25"/>
      <c r="S350" s="74" t="s">
        <v>3661</v>
      </c>
      <c r="T350" s="21">
        <v>36.883952012229571</v>
      </c>
      <c r="U350" s="22">
        <v>7752.2265625</v>
      </c>
      <c r="V350" s="22">
        <v>9785.8515625</v>
      </c>
      <c r="W350" s="23"/>
      <c r="X350" s="24"/>
      <c r="Y350" s="24"/>
      <c r="Z350" s="15">
        <v>350</v>
      </c>
      <c r="AA350" s="15"/>
      <c r="AB350" s="16"/>
      <c r="AC350">
        <v>65</v>
      </c>
      <c r="AD350">
        <v>114</v>
      </c>
      <c r="AE350">
        <v>1747</v>
      </c>
      <c r="AF350">
        <v>21</v>
      </c>
      <c r="AH350" t="s">
        <v>1021</v>
      </c>
      <c r="AI350">
        <v>32400</v>
      </c>
      <c r="AJ350" t="s">
        <v>1214</v>
      </c>
      <c r="AK350" t="s">
        <v>1960</v>
      </c>
      <c r="AL350" t="s">
        <v>2121</v>
      </c>
      <c r="AM350" s="3" t="str">
        <f>Vertices[[#This Row],[Vertex]]&amp;CHAR(10)&amp;Vertices[[#This Row],[Followers]]&amp;CHAR(10)&amp;Vertices[[#This Row],[Description]]&amp;CHAR(10)&amp;Vertices[[#This Row],[Tweet]]</f>
        <v>ykatabami
114
出番は明日？Ust 配信されないの？ RT @ikuyamada: I'm at WWW2010 now. #MEM2010 #WWW2010</v>
      </c>
      <c r="AN350" t="s">
        <v>2569</v>
      </c>
      <c r="AO350" t="s">
        <v>2999</v>
      </c>
    </row>
    <row r="351" spans="1:41" ht="34.049999999999997" customHeight="1">
      <c r="A351" s="17" t="s">
        <v>229</v>
      </c>
      <c r="C351" s="60">
        <v>0</v>
      </c>
      <c r="D351" s="60">
        <v>1</v>
      </c>
      <c r="E351" s="61">
        <v>0</v>
      </c>
      <c r="F351" s="61">
        <v>3.2102689486552567</v>
      </c>
      <c r="G351" s="61">
        <v>1.6119500308113162E-3</v>
      </c>
      <c r="H351" s="61">
        <v>0</v>
      </c>
      <c r="I351" s="18"/>
      <c r="J351" s="18"/>
      <c r="K351" s="19">
        <v>2.0266021765417173</v>
      </c>
      <c r="L351" s="20">
        <v>99.9875710345286</v>
      </c>
      <c r="M351" s="18" t="s">
        <v>1672</v>
      </c>
      <c r="N351" s="18"/>
      <c r="O351" s="25" t="s">
        <v>229</v>
      </c>
      <c r="P351" s="26"/>
      <c r="Q351" s="26"/>
      <c r="R351" s="25"/>
      <c r="S351" s="74" t="s">
        <v>3662</v>
      </c>
      <c r="T351" s="21">
        <v>4.6548469642085673</v>
      </c>
      <c r="U351" s="22">
        <v>1395.8048095703125</v>
      </c>
      <c r="V351" s="22">
        <v>4149.89794921875</v>
      </c>
      <c r="W351" s="23"/>
      <c r="X351" s="24"/>
      <c r="Y351" s="24"/>
      <c r="Z351" s="15">
        <v>351</v>
      </c>
      <c r="AA351" s="15"/>
      <c r="AB351" s="16"/>
      <c r="AC351">
        <v>14</v>
      </c>
      <c r="AD351">
        <v>17</v>
      </c>
      <c r="AE351">
        <v>146</v>
      </c>
      <c r="AF351">
        <v>0</v>
      </c>
      <c r="AG351" t="s">
        <v>768</v>
      </c>
      <c r="AH351" t="s">
        <v>1008</v>
      </c>
      <c r="AI351">
        <v>-18000</v>
      </c>
      <c r="AJ351" t="s">
        <v>1217</v>
      </c>
      <c r="AK351" t="s">
        <v>1960</v>
      </c>
      <c r="AL351" t="s">
        <v>2124</v>
      </c>
      <c r="AM351" s="3" t="str">
        <f>Vertices[[#This Row],[Vertex]]&amp;CHAR(10)&amp;Vertices[[#This Row],[Followers]]&amp;CHAR(10)&amp;Vertices[[#This Row],[Description]]&amp;CHAR(10)&amp;Vertices[[#This Row],[Tweet]]</f>
        <v>tamingdata
17
Data scientist and sometime data manager exploring the management, preservation, curation, &amp; stewardship of (big) data &amp; the systems that support it.
Attending WWW2010 this week as a volunteer. If you are here, please stop &amp; say hello. I'm working @Exhibitor Check in. Lots o'fun so far.</v>
      </c>
      <c r="AN351" t="s">
        <v>2572</v>
      </c>
      <c r="AO351" t="s">
        <v>3002</v>
      </c>
    </row>
    <row r="352" spans="1:41" ht="34.049999999999997" customHeight="1">
      <c r="A352" s="17" t="s">
        <v>234</v>
      </c>
      <c r="C352" s="60">
        <v>1</v>
      </c>
      <c r="D352" s="60">
        <v>2</v>
      </c>
      <c r="E352" s="61">
        <v>0</v>
      </c>
      <c r="F352" s="61">
        <v>3.3349633251833741</v>
      </c>
      <c r="G352" s="61">
        <v>7.0141342766137649E-3</v>
      </c>
      <c r="H352" s="61">
        <v>1</v>
      </c>
      <c r="I352" s="18"/>
      <c r="J352" s="18"/>
      <c r="K352" s="19">
        <v>2.4546553808948004</v>
      </c>
      <c r="L352" s="20">
        <v>99.787577681034193</v>
      </c>
      <c r="M352" s="18" t="s">
        <v>1678</v>
      </c>
      <c r="N352" s="18"/>
      <c r="O352" s="25" t="s">
        <v>234</v>
      </c>
      <c r="P352" s="26"/>
      <c r="Q352" s="26"/>
      <c r="R352" s="25"/>
      <c r="S352" s="74" t="s">
        <v>3663</v>
      </c>
      <c r="T352" s="21">
        <v>63.464657206473696</v>
      </c>
      <c r="U352" s="22">
        <v>8242.859375</v>
      </c>
      <c r="V352" s="22">
        <v>7922.84228515625</v>
      </c>
      <c r="W352" s="23"/>
      <c r="X352" s="24"/>
      <c r="Y352" s="24"/>
      <c r="Z352" s="15">
        <v>352</v>
      </c>
      <c r="AA352" s="15"/>
      <c r="AB352" s="16"/>
      <c r="AC352">
        <v>143</v>
      </c>
      <c r="AD352">
        <v>194</v>
      </c>
      <c r="AE352">
        <v>1192</v>
      </c>
      <c r="AF352">
        <v>1</v>
      </c>
      <c r="AG352" t="s">
        <v>774</v>
      </c>
      <c r="AH352" t="s">
        <v>1033</v>
      </c>
      <c r="AI352">
        <v>3600</v>
      </c>
      <c r="AJ352" t="s">
        <v>1223</v>
      </c>
      <c r="AK352" t="s">
        <v>1960</v>
      </c>
      <c r="AL352" t="s">
        <v>2130</v>
      </c>
      <c r="AM352" s="3" t="str">
        <f>Vertices[[#This Row],[Vertex]]&amp;CHAR(10)&amp;Vertices[[#This Row],[Followers]]&amp;CHAR(10)&amp;Vertices[[#This Row],[Description]]&amp;CHAR(10)&amp;Vertices[[#This Row],[Tweet]]</f>
        <v>SebDeclercq
194
Étudiant en Infodoc intéressé en Knowledge Management - Veille Stratégique - Web Sémantique - eRéputation
RT @fabien_gandon: Helping online communities to semantically enrich folksonomies, F Limpens http://www-sop.inria.fr/members/Freddy.Limpens/ #websci10 #www2010</v>
      </c>
      <c r="AN352" t="s">
        <v>2578</v>
      </c>
      <c r="AO352" t="s">
        <v>3008</v>
      </c>
    </row>
    <row r="353" spans="1:41" ht="34.049999999999997" customHeight="1">
      <c r="A353" s="17" t="s">
        <v>239</v>
      </c>
      <c r="C353" s="60">
        <v>1</v>
      </c>
      <c r="D353" s="60">
        <v>1</v>
      </c>
      <c r="E353" s="61">
        <v>0</v>
      </c>
      <c r="F353" s="61">
        <v>3.2738386308068459</v>
      </c>
      <c r="G353" s="61">
        <v>2.0826467806758665E-3</v>
      </c>
      <c r="H353" s="61">
        <v>0.5</v>
      </c>
      <c r="I353" s="18"/>
      <c r="J353" s="18"/>
      <c r="K353" s="19">
        <v>2.0749697702539298</v>
      </c>
      <c r="L353" s="20">
        <v>99.964972915489682</v>
      </c>
      <c r="M353" s="18" t="s">
        <v>1684</v>
      </c>
      <c r="N353" s="18"/>
      <c r="O353" s="25" t="s">
        <v>239</v>
      </c>
      <c r="P353" s="26"/>
      <c r="Q353" s="26"/>
      <c r="R353" s="25"/>
      <c r="S353" s="74" t="s">
        <v>3664</v>
      </c>
      <c r="T353" s="21">
        <v>11.300023262769599</v>
      </c>
      <c r="U353" s="22">
        <v>4362.32763671875</v>
      </c>
      <c r="V353" s="22">
        <v>1428.0264892578125</v>
      </c>
      <c r="W353" s="23"/>
      <c r="X353" s="24"/>
      <c r="Y353" s="24"/>
      <c r="Z353" s="15">
        <v>353</v>
      </c>
      <c r="AA353" s="15"/>
      <c r="AB353" s="16"/>
      <c r="AC353">
        <v>42</v>
      </c>
      <c r="AD353">
        <v>37</v>
      </c>
      <c r="AE353">
        <v>997</v>
      </c>
      <c r="AF353">
        <v>0</v>
      </c>
      <c r="AG353" t="s">
        <v>780</v>
      </c>
      <c r="AH353" t="s">
        <v>1008</v>
      </c>
      <c r="AI353">
        <v>-18000</v>
      </c>
      <c r="AJ353" t="s">
        <v>1229</v>
      </c>
      <c r="AK353" t="s">
        <v>1960</v>
      </c>
      <c r="AL353" t="s">
        <v>2136</v>
      </c>
      <c r="AM353" s="3" t="str">
        <f>Vertices[[#This Row],[Vertex]]&amp;CHAR(10)&amp;Vertices[[#This Row],[Followers]]&amp;CHAR(10)&amp;Vertices[[#This Row],[Description]]&amp;CHAR(10)&amp;Vertices[[#This Row],[Tweet]]</f>
        <v>cushinga
37
PhD student extraordinaire in Information Science
woke up to @smalljones being interviewed on NPR about #www2010 conference.</v>
      </c>
      <c r="AN353" t="s">
        <v>2584</v>
      </c>
      <c r="AO353" t="s">
        <v>3014</v>
      </c>
    </row>
    <row r="354" spans="1:41" ht="34.049999999999997" customHeight="1">
      <c r="A354" s="17" t="s">
        <v>245</v>
      </c>
      <c r="C354" s="60">
        <v>0</v>
      </c>
      <c r="D354" s="60">
        <v>1</v>
      </c>
      <c r="E354" s="61">
        <v>0</v>
      </c>
      <c r="F354" s="61">
        <v>3.3031784841075793</v>
      </c>
      <c r="G354" s="61">
        <v>1.9616417938723785E-3</v>
      </c>
      <c r="H354" s="61">
        <v>0</v>
      </c>
      <c r="I354" s="18"/>
      <c r="J354" s="18"/>
      <c r="K354" s="19">
        <v>3.1076178960096734</v>
      </c>
      <c r="L354" s="20">
        <v>99.482503074008847</v>
      </c>
      <c r="M354" s="18" t="s">
        <v>1691</v>
      </c>
      <c r="N354" s="18"/>
      <c r="O354" s="25" t="s">
        <v>245</v>
      </c>
      <c r="P354" s="26"/>
      <c r="Q354" s="26"/>
      <c r="R354" s="25"/>
      <c r="S354" s="74" t="s">
        <v>3665</v>
      </c>
      <c r="T354" s="21">
        <v>153.17453723704762</v>
      </c>
      <c r="U354" s="22">
        <v>3572.159912109375</v>
      </c>
      <c r="V354" s="22">
        <v>9098.03125</v>
      </c>
      <c r="W354" s="23"/>
      <c r="X354" s="24"/>
      <c r="Y354" s="24"/>
      <c r="Z354" s="15">
        <v>354</v>
      </c>
      <c r="AA354" s="15"/>
      <c r="AB354" s="16"/>
      <c r="AC354">
        <v>1316</v>
      </c>
      <c r="AD354">
        <v>464</v>
      </c>
      <c r="AE354">
        <v>166</v>
      </c>
      <c r="AF354">
        <v>132</v>
      </c>
      <c r="AG354" t="s">
        <v>786</v>
      </c>
      <c r="AH354" t="s">
        <v>1011</v>
      </c>
      <c r="AI354">
        <v>3600</v>
      </c>
      <c r="AJ354" t="s">
        <v>1236</v>
      </c>
      <c r="AK354" t="s">
        <v>1960</v>
      </c>
      <c r="AL354" t="s">
        <v>2143</v>
      </c>
      <c r="AM354" s="3" t="str">
        <f>Vertices[[#This Row],[Vertex]]&amp;CHAR(10)&amp;Vertices[[#This Row],[Followers]]&amp;CHAR(10)&amp;Vertices[[#This Row],[Description]]&amp;CHAR(10)&amp;Vertices[[#This Row],[Tweet]]</f>
        <v>afgonzalez
464
Co-founder, Editor-in-chief and reporter. Techweek.es, ITCIO.es, NuevaEmpresa.com, ITSeguridad.es.
RT @MSFTResearch: Microsoft Research is presenting 17 papers during WWW2010 April 26-30. Check out: http://bit.ly/bn9iV9 for more info.</v>
      </c>
      <c r="AN354" t="s">
        <v>2589</v>
      </c>
      <c r="AO354" t="s">
        <v>3021</v>
      </c>
    </row>
    <row r="355" spans="1:41" ht="34.049999999999997" customHeight="1">
      <c r="A355" s="17" t="s">
        <v>246</v>
      </c>
      <c r="C355" s="60">
        <v>1</v>
      </c>
      <c r="D355" s="60">
        <v>2</v>
      </c>
      <c r="E355" s="61">
        <v>0</v>
      </c>
      <c r="F355" s="61">
        <v>3.2982885085574574</v>
      </c>
      <c r="G355" s="61">
        <v>2.0409300730484287E-3</v>
      </c>
      <c r="H355" s="61">
        <v>0.5</v>
      </c>
      <c r="I355" s="18"/>
      <c r="J355" s="18"/>
      <c r="K355" s="19">
        <v>3.0592503022974609</v>
      </c>
      <c r="L355" s="20">
        <v>99.50510119304775</v>
      </c>
      <c r="M355" s="18" t="s">
        <v>1692</v>
      </c>
      <c r="N355" s="18"/>
      <c r="O355" s="25" t="s">
        <v>246</v>
      </c>
      <c r="P355" s="26"/>
      <c r="Q355" s="26"/>
      <c r="R355" s="25"/>
      <c r="S355" s="74" t="s">
        <v>3666</v>
      </c>
      <c r="T355" s="21">
        <v>146.5293609384866</v>
      </c>
      <c r="U355" s="22">
        <v>4033.43017578125</v>
      </c>
      <c r="V355" s="22">
        <v>9188.306640625</v>
      </c>
      <c r="W355" s="23"/>
      <c r="X355" s="24"/>
      <c r="Y355" s="24"/>
      <c r="Z355" s="15">
        <v>355</v>
      </c>
      <c r="AA355" s="15"/>
      <c r="AB355" s="16"/>
      <c r="AC355">
        <v>388</v>
      </c>
      <c r="AD355">
        <v>444</v>
      </c>
      <c r="AE355">
        <v>15027</v>
      </c>
      <c r="AF355">
        <v>1</v>
      </c>
      <c r="AG355" t="s">
        <v>787</v>
      </c>
      <c r="AH355" t="s">
        <v>1006</v>
      </c>
      <c r="AI355">
        <v>0</v>
      </c>
      <c r="AJ355" t="s">
        <v>1237</v>
      </c>
      <c r="AK355" t="s">
        <v>1960</v>
      </c>
      <c r="AL355" t="s">
        <v>2144</v>
      </c>
      <c r="AM355" s="3" t="str">
        <f>Vertices[[#This Row],[Vertex]]&amp;CHAR(10)&amp;Vertices[[#This Row],[Followers]]&amp;CHAR(10)&amp;Vertices[[#This Row],[Description]]&amp;CHAR(10)&amp;Vertices[[#This Row],[Tweet]]</f>
        <v>FAQShop
444
MVP Cliff Hobbs' Site offering hints, tips and FAQs relating to Microsoft Systems Management technologies.
[Microsoft Research] Search Work a Focus of WWW2010: During this year’s World Wide Web Conference, “openness” and ... http://bit.ly/9PliLo</v>
      </c>
      <c r="AN355" t="s">
        <v>2591</v>
      </c>
      <c r="AO355" t="s">
        <v>3022</v>
      </c>
    </row>
    <row r="356" spans="1:41" ht="34.049999999999997" customHeight="1">
      <c r="A356" s="17" t="s">
        <v>249</v>
      </c>
      <c r="C356" s="60">
        <v>0</v>
      </c>
      <c r="D356" s="60">
        <v>1</v>
      </c>
      <c r="E356" s="61">
        <v>0</v>
      </c>
      <c r="F356" s="61">
        <v>3.3031784841075793</v>
      </c>
      <c r="G356" s="61">
        <v>1.9616417938723785E-3</v>
      </c>
      <c r="H356" s="61">
        <v>0</v>
      </c>
      <c r="I356" s="18"/>
      <c r="J356" s="18"/>
      <c r="K356" s="19">
        <v>2.1136638452237002</v>
      </c>
      <c r="L356" s="20">
        <v>99.946894420258545</v>
      </c>
      <c r="M356" s="18" t="s">
        <v>1696</v>
      </c>
      <c r="N356" s="18"/>
      <c r="O356" s="25" t="s">
        <v>249</v>
      </c>
      <c r="P356" s="26"/>
      <c r="Q356" s="26"/>
      <c r="R356" s="25"/>
      <c r="S356" s="74" t="s">
        <v>3667</v>
      </c>
      <c r="T356" s="21">
        <v>16.616164301618426</v>
      </c>
      <c r="U356" s="22">
        <v>3723.249267578125</v>
      </c>
      <c r="V356" s="22">
        <v>9121.7646484375</v>
      </c>
      <c r="W356" s="23"/>
      <c r="X356" s="24"/>
      <c r="Y356" s="24"/>
      <c r="Z356" s="15">
        <v>356</v>
      </c>
      <c r="AA356" s="15"/>
      <c r="AB356" s="16"/>
      <c r="AC356">
        <v>67</v>
      </c>
      <c r="AD356">
        <v>53</v>
      </c>
      <c r="AE356">
        <v>231</v>
      </c>
      <c r="AF356">
        <v>58</v>
      </c>
      <c r="AG356" t="s">
        <v>791</v>
      </c>
      <c r="AH356" t="s">
        <v>1020</v>
      </c>
      <c r="AI356">
        <v>-18000</v>
      </c>
      <c r="AJ356" t="s">
        <v>1241</v>
      </c>
      <c r="AK356" t="s">
        <v>1960</v>
      </c>
      <c r="AL356" t="s">
        <v>2148</v>
      </c>
      <c r="AM356" s="3" t="str">
        <f>Vertices[[#This Row],[Vertex]]&amp;CHAR(10)&amp;Vertices[[#This Row],[Followers]]&amp;CHAR(10)&amp;Vertices[[#This Row],[Description]]&amp;CHAR(10)&amp;Vertices[[#This Row],[Tweet]]</f>
        <v>gdumouchel
53
Doctorant en psychopédagogie à l'Université de Montréal dont la thèse porte sur les compétences informationnelles des futurs enseignants québécois
RT @MSFTResearch: Microsoft Research is presenting 17 papers during WWW2010 April 26-30. Check out: http://bit.ly/bn9iV9 for more info.</v>
      </c>
      <c r="AN356" t="s">
        <v>2589</v>
      </c>
      <c r="AO356" t="s">
        <v>3026</v>
      </c>
    </row>
    <row r="357" spans="1:41" ht="34.049999999999997" customHeight="1">
      <c r="A357" s="17" t="s">
        <v>564</v>
      </c>
      <c r="C357" s="60">
        <v>1</v>
      </c>
      <c r="D357" s="60">
        <v>0</v>
      </c>
      <c r="E357" s="61">
        <v>0</v>
      </c>
      <c r="F357" s="61">
        <v>4.60880195599022</v>
      </c>
      <c r="G357" s="61">
        <v>1.2897336849711512E-5</v>
      </c>
      <c r="H357" s="61">
        <v>0</v>
      </c>
      <c r="I357" s="18"/>
      <c r="J357" s="18"/>
      <c r="K357" s="19">
        <v>3.0640870616686819</v>
      </c>
      <c r="L357" s="20">
        <v>99.502841381143867</v>
      </c>
      <c r="M357" s="18" t="s">
        <v>1698</v>
      </c>
      <c r="N357" s="18"/>
      <c r="O357" s="25" t="s">
        <v>564</v>
      </c>
      <c r="P357" s="26"/>
      <c r="Q357" s="26"/>
      <c r="R357" s="25"/>
      <c r="S357" s="74" t="s">
        <v>3668</v>
      </c>
      <c r="T357" s="21">
        <v>147.19387856834268</v>
      </c>
      <c r="U357" s="22">
        <v>5370.798828125</v>
      </c>
      <c r="V357" s="22">
        <v>331.292236328125</v>
      </c>
      <c r="W357" s="23"/>
      <c r="X357" s="24"/>
      <c r="Y357" s="24"/>
      <c r="Z357" s="15">
        <v>357</v>
      </c>
      <c r="AA357" s="15"/>
      <c r="AB357" s="16"/>
      <c r="AC357">
        <v>848</v>
      </c>
      <c r="AD357">
        <v>446</v>
      </c>
      <c r="AE357">
        <v>1521</v>
      </c>
      <c r="AF357">
        <v>0</v>
      </c>
      <c r="AG357" t="s">
        <v>793</v>
      </c>
      <c r="AH357" t="s">
        <v>1018</v>
      </c>
      <c r="AI357">
        <v>7200</v>
      </c>
      <c r="AJ357" t="s">
        <v>1243</v>
      </c>
      <c r="AK357" t="s">
        <v>1960</v>
      </c>
      <c r="AL357" t="s">
        <v>2150</v>
      </c>
      <c r="AM357" s="3" t="str">
        <f>Vertices[[#This Row],[Vertex]]&amp;CHAR(10)&amp;Vertices[[#This Row],[Followers]]&amp;CHAR(10)&amp;Vertices[[#This Row],[Description]]&amp;CHAR(10)&amp;Vertices[[#This Row],[Tweet]]</f>
        <v>YKoutsomitis
446
Cinema, Politics, History &amp; Digital Media
RT @OlgaG Mobile phones close literacy gap in #Pakistan http://bit.ly/cf78ys (Adding on Melissa Gilbert presentation at #websci10 #www2010)</v>
      </c>
      <c r="AN357" t="s">
        <v>2595</v>
      </c>
      <c r="AO357" t="s">
        <v>3028</v>
      </c>
    </row>
    <row r="358" spans="1:41" ht="34.049999999999997" customHeight="1">
      <c r="A358" s="17" t="s">
        <v>251</v>
      </c>
      <c r="C358" s="60">
        <v>0</v>
      </c>
      <c r="D358" s="60">
        <v>3</v>
      </c>
      <c r="E358" s="61">
        <v>0</v>
      </c>
      <c r="F358" s="61">
        <v>3.4914425427872859</v>
      </c>
      <c r="G358" s="61">
        <v>8.9071701442052539E-4</v>
      </c>
      <c r="H358" s="61">
        <v>0.83333333333333337</v>
      </c>
      <c r="I358" s="18"/>
      <c r="J358" s="18"/>
      <c r="K358" s="19">
        <v>2.8053204353083436</v>
      </c>
      <c r="L358" s="20">
        <v>99.623741318002061</v>
      </c>
      <c r="M358" s="18" t="s">
        <v>1699</v>
      </c>
      <c r="N358" s="18"/>
      <c r="O358" s="25" t="s">
        <v>251</v>
      </c>
      <c r="P358" s="26"/>
      <c r="Q358" s="26"/>
      <c r="R358" s="25"/>
      <c r="S358" s="74" t="s">
        <v>3669</v>
      </c>
      <c r="T358" s="21">
        <v>111.64218537104118</v>
      </c>
      <c r="U358" s="22">
        <v>8127.55712890625</v>
      </c>
      <c r="V358" s="22">
        <v>8532.00390625</v>
      </c>
      <c r="W358" s="23"/>
      <c r="X358" s="24"/>
      <c r="Y358" s="24"/>
      <c r="Z358" s="15">
        <v>358</v>
      </c>
      <c r="AA358" s="15"/>
      <c r="AB358" s="16"/>
      <c r="AC358">
        <v>175</v>
      </c>
      <c r="AD358">
        <v>339</v>
      </c>
      <c r="AE358">
        <v>879</v>
      </c>
      <c r="AF358">
        <v>4</v>
      </c>
      <c r="AG358" t="s">
        <v>794</v>
      </c>
      <c r="AH358" t="s">
        <v>1007</v>
      </c>
      <c r="AI358">
        <v>3600</v>
      </c>
      <c r="AJ358" t="s">
        <v>1244</v>
      </c>
      <c r="AK358" t="s">
        <v>1960</v>
      </c>
      <c r="AL358" t="s">
        <v>2151</v>
      </c>
      <c r="AM358" s="3" t="str">
        <f>Vertices[[#This Row],[Vertex]]&amp;CHAR(10)&amp;Vertices[[#This Row],[Followers]]&amp;CHAR(10)&amp;Vertices[[#This Row],[Description]]&amp;CHAR(10)&amp;Vertices[[#This Row],[Tweet]]</f>
        <v>giorgiosironi
339
Web engineer and student, graduated engineer in the future. Blogs on Invisible to the eye about Php, Zf, testing...
RT @aleboz: If a user doesn't see it, it is not relevant, no matter how cool are your background algorithms #www2010</v>
      </c>
      <c r="AN358" t="s">
        <v>2596</v>
      </c>
      <c r="AO358" t="s">
        <v>3029</v>
      </c>
    </row>
    <row r="359" spans="1:41" ht="34.049999999999997" customHeight="1">
      <c r="A359" s="17" t="s">
        <v>258</v>
      </c>
      <c r="C359" s="60">
        <v>3</v>
      </c>
      <c r="D359" s="60">
        <v>2</v>
      </c>
      <c r="E359" s="61">
        <v>0</v>
      </c>
      <c r="F359" s="61">
        <v>3.4914425427872859</v>
      </c>
      <c r="G359" s="61">
        <v>8.9071701442052539E-4</v>
      </c>
      <c r="H359" s="61">
        <v>0.5</v>
      </c>
      <c r="I359" s="18"/>
      <c r="J359" s="18"/>
      <c r="K359" s="19">
        <v>2.0217654171704957</v>
      </c>
      <c r="L359" s="20">
        <v>99.989830846432483</v>
      </c>
      <c r="M359" s="18" t="s">
        <v>1701</v>
      </c>
      <c r="N359" s="18"/>
      <c r="O359" s="25" t="s">
        <v>258</v>
      </c>
      <c r="P359" s="26"/>
      <c r="Q359" s="26"/>
      <c r="R359" s="25"/>
      <c r="S359" s="74" t="s">
        <v>3670</v>
      </c>
      <c r="T359" s="21">
        <v>3.9903293343524644</v>
      </c>
      <c r="U359" s="22">
        <v>8192.6611328125</v>
      </c>
      <c r="V359" s="22">
        <v>8484.943359375</v>
      </c>
      <c r="W359" s="23"/>
      <c r="X359" s="24"/>
      <c r="Y359" s="24"/>
      <c r="Z359" s="15">
        <v>359</v>
      </c>
      <c r="AA359" s="15"/>
      <c r="AB359" s="16"/>
      <c r="AC359">
        <v>9</v>
      </c>
      <c r="AD359">
        <v>15</v>
      </c>
      <c r="AE359">
        <v>22</v>
      </c>
      <c r="AF359">
        <v>0</v>
      </c>
      <c r="AH359" t="s">
        <v>1007</v>
      </c>
      <c r="AI359">
        <v>3600</v>
      </c>
      <c r="AJ359" t="s">
        <v>1246</v>
      </c>
      <c r="AK359" t="s">
        <v>1960</v>
      </c>
      <c r="AL359" t="s">
        <v>2153</v>
      </c>
      <c r="AM359" s="3" t="str">
        <f>Vertices[[#This Row],[Vertex]]&amp;CHAR(10)&amp;Vertices[[#This Row],[Followers]]&amp;CHAR(10)&amp;Vertices[[#This Row],[Description]]&amp;CHAR(10)&amp;Vertices[[#This Row],[Tweet]]</f>
        <v>MarcoBrambi
15
#www2010 #Serendipity (Andre et al. CHI 2009): 20% of search results evaluated as interesting by users, although not relevant to the query</v>
      </c>
      <c r="AN359" t="s">
        <v>2598</v>
      </c>
      <c r="AO359" t="s">
        <v>3031</v>
      </c>
    </row>
    <row r="360" spans="1:41" ht="34.049999999999997" customHeight="1">
      <c r="A360" s="17" t="s">
        <v>261</v>
      </c>
      <c r="C360" s="60">
        <v>0</v>
      </c>
      <c r="D360" s="60">
        <v>1</v>
      </c>
      <c r="E360" s="61">
        <v>0</v>
      </c>
      <c r="F360" s="61">
        <v>3.0904645476772616</v>
      </c>
      <c r="G360" s="61">
        <v>3.7150109241747466E-3</v>
      </c>
      <c r="H360" s="61">
        <v>0</v>
      </c>
      <c r="I360" s="18"/>
      <c r="J360" s="18"/>
      <c r="K360" s="19">
        <v>2.2805320435308345</v>
      </c>
      <c r="L360" s="20">
        <v>99.868930909574289</v>
      </c>
      <c r="M360" s="18" t="s">
        <v>1709</v>
      </c>
      <c r="N360" s="18"/>
      <c r="O360" s="25" t="s">
        <v>261</v>
      </c>
      <c r="P360" s="26"/>
      <c r="Q360" s="26"/>
      <c r="R360" s="25"/>
      <c r="S360" s="74" t="s">
        <v>3671</v>
      </c>
      <c r="T360" s="21">
        <v>39.542022531653984</v>
      </c>
      <c r="U360" s="22">
        <v>1853.279296875</v>
      </c>
      <c r="V360" s="22">
        <v>6996.76416015625</v>
      </c>
      <c r="W360" s="23"/>
      <c r="X360" s="24"/>
      <c r="Y360" s="24"/>
      <c r="Z360" s="15">
        <v>360</v>
      </c>
      <c r="AA360" s="15"/>
      <c r="AB360" s="16"/>
      <c r="AC360">
        <v>209</v>
      </c>
      <c r="AD360">
        <v>122</v>
      </c>
      <c r="AE360">
        <v>561</v>
      </c>
      <c r="AF360">
        <v>323</v>
      </c>
      <c r="AG360" t="s">
        <v>801</v>
      </c>
      <c r="AH360" t="s">
        <v>1008</v>
      </c>
      <c r="AI360">
        <v>-18000</v>
      </c>
      <c r="AJ360" t="s">
        <v>1254</v>
      </c>
      <c r="AK360" t="s">
        <v>1960</v>
      </c>
      <c r="AL360" t="s">
        <v>2161</v>
      </c>
      <c r="AM360" s="3" t="str">
        <f>Vertices[[#This Row],[Vertex]]&amp;CHAR(10)&amp;Vertices[[#This Row],[Followers]]&amp;CHAR(10)&amp;Vertices[[#This Row],[Description]]&amp;CHAR(10)&amp;Vertices[[#This Row],[Tweet]]</f>
        <v>ohowell
122
Write about Tech+Society, Entrepreneur, CIO, ex-MIT, ePublishing.-
RT @zephoria: For those who don't know #WWW: http://www2010.org/www/  Conference is in Raleigh this week. (@learnedhoof)</v>
      </c>
      <c r="AN360" t="s">
        <v>2606</v>
      </c>
      <c r="AO360" t="s">
        <v>3039</v>
      </c>
    </row>
    <row r="361" spans="1:41" ht="34.049999999999997" customHeight="1">
      <c r="A361" s="17" t="s">
        <v>262</v>
      </c>
      <c r="C361" s="60">
        <v>1</v>
      </c>
      <c r="D361" s="60">
        <v>2</v>
      </c>
      <c r="E361" s="61">
        <v>0</v>
      </c>
      <c r="F361" s="61">
        <v>3.4938875305623474</v>
      </c>
      <c r="G361" s="61">
        <v>8.6055934304327998E-4</v>
      </c>
      <c r="H361" s="61">
        <v>0.5</v>
      </c>
      <c r="I361" s="18"/>
      <c r="J361" s="18"/>
      <c r="K361" s="19">
        <v>2.045949214026602</v>
      </c>
      <c r="L361" s="20">
        <v>99.978531786913024</v>
      </c>
      <c r="M361" s="18" t="s">
        <v>1710</v>
      </c>
      <c r="N361" s="18"/>
      <c r="O361" s="25" t="s">
        <v>262</v>
      </c>
      <c r="P361" s="26"/>
      <c r="Q361" s="26"/>
      <c r="R361" s="25"/>
      <c r="S361" s="74" t="s">
        <v>3672</v>
      </c>
      <c r="T361" s="21">
        <v>7.3129174836329796</v>
      </c>
      <c r="U361" s="22">
        <v>8445.767578125</v>
      </c>
      <c r="V361" s="22">
        <v>8288.984375</v>
      </c>
      <c r="W361" s="23"/>
      <c r="X361" s="24"/>
      <c r="Y361" s="24"/>
      <c r="Z361" s="15">
        <v>361</v>
      </c>
      <c r="AA361" s="15"/>
      <c r="AB361" s="16"/>
      <c r="AC361">
        <v>50</v>
      </c>
      <c r="AD361">
        <v>25</v>
      </c>
      <c r="AE361">
        <v>105</v>
      </c>
      <c r="AF361">
        <v>1</v>
      </c>
      <c r="AH361" t="s">
        <v>1006</v>
      </c>
      <c r="AI361">
        <v>0</v>
      </c>
      <c r="AJ361" t="s">
        <v>1255</v>
      </c>
      <c r="AK361" t="s">
        <v>1960</v>
      </c>
      <c r="AL361" t="s">
        <v>2162</v>
      </c>
      <c r="AM361" s="3" t="str">
        <f>Vertices[[#This Row],[Vertex]]&amp;CHAR(10)&amp;Vertices[[#This Row],[Followers]]&amp;CHAR(10)&amp;Vertices[[#This Row],[Description]]&amp;CHAR(10)&amp;Vertices[[#This Row],[Tweet]]</f>
        <v>mtanzi
25
If a user doesn't see it, it is not relevant, no matter how cool are your background algorithms #www2010 (via @aleboz)</v>
      </c>
      <c r="AN361" t="s">
        <v>2607</v>
      </c>
      <c r="AO361" t="s">
        <v>3040</v>
      </c>
    </row>
    <row r="362" spans="1:41" ht="34.049999999999997" customHeight="1">
      <c r="A362" s="17" t="s">
        <v>264</v>
      </c>
      <c r="C362" s="60">
        <v>0</v>
      </c>
      <c r="D362" s="60">
        <v>1</v>
      </c>
      <c r="E362" s="61">
        <v>0</v>
      </c>
      <c r="F362" s="61">
        <v>3.2738386308068459</v>
      </c>
      <c r="G362" s="61">
        <v>2.0731696845145992E-3</v>
      </c>
      <c r="H362" s="61">
        <v>0</v>
      </c>
      <c r="I362" s="18"/>
      <c r="J362" s="18"/>
      <c r="K362" s="19">
        <v>2.1209189842805318</v>
      </c>
      <c r="L362" s="20">
        <v>99.943504702402706</v>
      </c>
      <c r="M362" s="18" t="s">
        <v>1712</v>
      </c>
      <c r="N362" s="18"/>
      <c r="O362" s="25" t="s">
        <v>264</v>
      </c>
      <c r="P362" s="26"/>
      <c r="Q362" s="26"/>
      <c r="R362" s="25"/>
      <c r="S362" s="74" t="s">
        <v>3673</v>
      </c>
      <c r="T362" s="21">
        <v>17.612940746402579</v>
      </c>
      <c r="U362" s="22">
        <v>2884.60009765625</v>
      </c>
      <c r="V362" s="22">
        <v>8657.841796875</v>
      </c>
      <c r="W362" s="23"/>
      <c r="X362" s="24"/>
      <c r="Y362" s="24"/>
      <c r="Z362" s="15">
        <v>362</v>
      </c>
      <c r="AA362" s="15"/>
      <c r="AB362" s="16"/>
      <c r="AC362">
        <v>51</v>
      </c>
      <c r="AD362">
        <v>56</v>
      </c>
      <c r="AE362">
        <v>392</v>
      </c>
      <c r="AF362">
        <v>0</v>
      </c>
      <c r="AG362" t="s">
        <v>803</v>
      </c>
      <c r="AH362" t="s">
        <v>1008</v>
      </c>
      <c r="AI362">
        <v>-18000</v>
      </c>
      <c r="AJ362" t="s">
        <v>1257</v>
      </c>
      <c r="AK362" t="s">
        <v>1960</v>
      </c>
      <c r="AL362" t="s">
        <v>2164</v>
      </c>
      <c r="AM362" s="3" t="str">
        <f>Vertices[[#This Row],[Vertex]]&amp;CHAR(10)&amp;Vertices[[#This Row],[Followers]]&amp;CHAR(10)&amp;Vertices[[#This Row],[Description]]&amp;CHAR(10)&amp;Vertices[[#This Row],[Tweet]]</f>
        <v>peterzarrella
56
technologist, motorcyclist, 80’s &amp; alternative music lover
RT @googleresearch: #www2010 Vint Cerf giving tomorrow's opening keynote address: Bandwidth, Clouds and Things, Oh My! http://goo.gl/z8Il</v>
      </c>
      <c r="AN362" t="s">
        <v>2609</v>
      </c>
      <c r="AO362" t="s">
        <v>3042</v>
      </c>
    </row>
    <row r="363" spans="1:41" ht="34.049999999999997" customHeight="1">
      <c r="A363" s="17" t="s">
        <v>265</v>
      </c>
      <c r="C363" s="60">
        <v>0</v>
      </c>
      <c r="D363" s="60">
        <v>1</v>
      </c>
      <c r="E363" s="61">
        <v>0</v>
      </c>
      <c r="F363" s="61">
        <v>3.2738386308068459</v>
      </c>
      <c r="G363" s="61">
        <v>2.0731696845145992E-3</v>
      </c>
      <c r="H363" s="61">
        <v>0</v>
      </c>
      <c r="I363" s="18"/>
      <c r="J363" s="18"/>
      <c r="K363" s="19">
        <v>2.4353083434099152</v>
      </c>
      <c r="L363" s="20">
        <v>99.796616928649769</v>
      </c>
      <c r="M363" s="18" t="s">
        <v>1713</v>
      </c>
      <c r="N363" s="18"/>
      <c r="O363" s="25" t="s">
        <v>265</v>
      </c>
      <c r="P363" s="26"/>
      <c r="Q363" s="26"/>
      <c r="R363" s="25"/>
      <c r="S363" s="74" t="s">
        <v>3674</v>
      </c>
      <c r="T363" s="21">
        <v>60.806586687049283</v>
      </c>
      <c r="U363" s="22">
        <v>2653.87939453125</v>
      </c>
      <c r="V363" s="22">
        <v>8543.05078125</v>
      </c>
      <c r="W363" s="23"/>
      <c r="X363" s="24"/>
      <c r="Y363" s="24"/>
      <c r="Z363" s="15">
        <v>363</v>
      </c>
      <c r="AA363" s="15"/>
      <c r="AB363" s="16"/>
      <c r="AC363">
        <v>279</v>
      </c>
      <c r="AD363">
        <v>186</v>
      </c>
      <c r="AE363">
        <v>297</v>
      </c>
      <c r="AF363">
        <v>3</v>
      </c>
      <c r="AH363" t="s">
        <v>1037</v>
      </c>
      <c r="AI363">
        <v>-10800</v>
      </c>
      <c r="AJ363" t="s">
        <v>1258</v>
      </c>
      <c r="AK363" t="s">
        <v>1960</v>
      </c>
      <c r="AL363" t="s">
        <v>2165</v>
      </c>
      <c r="AM363" s="3" t="str">
        <f>Vertices[[#This Row],[Vertex]]&amp;CHAR(10)&amp;Vertices[[#This Row],[Followers]]&amp;CHAR(10)&amp;Vertices[[#This Row],[Description]]&amp;CHAR(10)&amp;Vertices[[#This Row],[Tweet]]</f>
        <v>EversonLopes
186
RT @googleresearch: #www2010 Vint Cerf giving tomorrow's opening keynote address: Bandwidth, Clouds and Things, Oh My! http://goo.gl/z8Il</v>
      </c>
      <c r="AN363" t="s">
        <v>2609</v>
      </c>
      <c r="AO363" t="s">
        <v>3043</v>
      </c>
    </row>
    <row r="364" spans="1:41" ht="34.049999999999997" customHeight="1">
      <c r="A364" s="17" t="s">
        <v>268</v>
      </c>
      <c r="C364" s="60">
        <v>0</v>
      </c>
      <c r="D364" s="60">
        <v>1</v>
      </c>
      <c r="E364" s="61">
        <v>0</v>
      </c>
      <c r="F364" s="61">
        <v>4.2860635696821516</v>
      </c>
      <c r="G364" s="61">
        <v>5.7802736057179589E-5</v>
      </c>
      <c r="H364" s="61">
        <v>0</v>
      </c>
      <c r="I364" s="18"/>
      <c r="J364" s="18"/>
      <c r="K364" s="19">
        <v>2.1233373639661428</v>
      </c>
      <c r="L364" s="20">
        <v>99.942374796450764</v>
      </c>
      <c r="M364" s="18" t="s">
        <v>1715</v>
      </c>
      <c r="N364" s="18"/>
      <c r="O364" s="25" t="s">
        <v>268</v>
      </c>
      <c r="P364" s="26"/>
      <c r="Q364" s="26"/>
      <c r="R364" s="25"/>
      <c r="S364" s="74" t="s">
        <v>3675</v>
      </c>
      <c r="T364" s="21">
        <v>17.945199561330629</v>
      </c>
      <c r="U364" s="22">
        <v>1434.919921875</v>
      </c>
      <c r="V364" s="22">
        <v>659.03131103515625</v>
      </c>
      <c r="W364" s="23"/>
      <c r="X364" s="24"/>
      <c r="Y364" s="24"/>
      <c r="Z364" s="15">
        <v>364</v>
      </c>
      <c r="AA364" s="15"/>
      <c r="AB364" s="16"/>
      <c r="AC364">
        <v>134</v>
      </c>
      <c r="AD364">
        <v>57</v>
      </c>
      <c r="AE364">
        <v>466</v>
      </c>
      <c r="AF364">
        <v>1</v>
      </c>
      <c r="AG364" t="s">
        <v>804</v>
      </c>
      <c r="AH364" t="s">
        <v>1008</v>
      </c>
      <c r="AI364">
        <v>-18000</v>
      </c>
      <c r="AJ364" t="s">
        <v>1260</v>
      </c>
      <c r="AK364" t="s">
        <v>1960</v>
      </c>
      <c r="AL364" t="s">
        <v>2167</v>
      </c>
      <c r="AM364" s="3" t="str">
        <f>Vertices[[#This Row],[Vertex]]&amp;CHAR(10)&amp;Vertices[[#This Row],[Followers]]&amp;CHAR(10)&amp;Vertices[[#This Row],[Description]]&amp;CHAR(10)&amp;Vertices[[#This Row],[Tweet]]</f>
        <v>bpfitzny
57
A husband, a father... and everything else.
RT @brooksbell: Fact from an interesting cocktail chat at #www2010: Archiving  a digital movie  for 100 years is 1100x more expensive than film</v>
      </c>
      <c r="AN364" t="s">
        <v>2610</v>
      </c>
      <c r="AO364" t="s">
        <v>3045</v>
      </c>
    </row>
    <row r="365" spans="1:41" ht="34.049999999999997" customHeight="1">
      <c r="A365" s="17" t="s">
        <v>269</v>
      </c>
      <c r="C365" s="60">
        <v>0</v>
      </c>
      <c r="D365" s="60">
        <v>1</v>
      </c>
      <c r="E365" s="61">
        <v>0</v>
      </c>
      <c r="F365" s="61">
        <v>3.3031784841075793</v>
      </c>
      <c r="G365" s="61">
        <v>1.9616417938723785E-3</v>
      </c>
      <c r="H365" s="61">
        <v>0</v>
      </c>
      <c r="I365" s="18"/>
      <c r="J365" s="18"/>
      <c r="K365" s="19">
        <v>2.3168077388149939</v>
      </c>
      <c r="L365" s="20">
        <v>99.851982320295107</v>
      </c>
      <c r="M365" s="18" t="s">
        <v>1717</v>
      </c>
      <c r="N365" s="18"/>
      <c r="O365" s="25" t="s">
        <v>269</v>
      </c>
      <c r="P365" s="26"/>
      <c r="Q365" s="26"/>
      <c r="R365" s="25"/>
      <c r="S365" s="74" t="s">
        <v>3676</v>
      </c>
      <c r="T365" s="21">
        <v>44.525904755574757</v>
      </c>
      <c r="U365" s="22">
        <v>4254.7373046875</v>
      </c>
      <c r="V365" s="22">
        <v>9243.2666015625</v>
      </c>
      <c r="W365" s="23"/>
      <c r="X365" s="24"/>
      <c r="Y365" s="24"/>
      <c r="Z365" s="15">
        <v>365</v>
      </c>
      <c r="AA365" s="15"/>
      <c r="AB365" s="16"/>
      <c r="AC365">
        <v>84</v>
      </c>
      <c r="AD365">
        <v>137</v>
      </c>
      <c r="AE365">
        <v>2286</v>
      </c>
      <c r="AF365">
        <v>38</v>
      </c>
      <c r="AG365" t="s">
        <v>806</v>
      </c>
      <c r="AH365" t="s">
        <v>1038</v>
      </c>
      <c r="AI365">
        <v>19800</v>
      </c>
      <c r="AJ365" t="s">
        <v>1262</v>
      </c>
      <c r="AK365" t="s">
        <v>1960</v>
      </c>
      <c r="AL365" t="s">
        <v>2169</v>
      </c>
      <c r="AM365" s="3" t="str">
        <f>Vertices[[#This Row],[Vertex]]&amp;CHAR(10)&amp;Vertices[[#This Row],[Followers]]&amp;CHAR(10)&amp;Vertices[[#This Row],[Description]]&amp;CHAR(10)&amp;Vertices[[#This Row],[Tweet]]</f>
        <v>sudharsan2020
137
Microsoft Student Partner
RT @MSFTResearch: Microsoft Research is presenting 17 papers during WWW2010 April 26-30. Check out: http://bit.ly/bn9iV9 for more info.</v>
      </c>
      <c r="AN365" t="s">
        <v>2589</v>
      </c>
      <c r="AO365" t="s">
        <v>3047</v>
      </c>
    </row>
    <row r="366" spans="1:41" ht="34.049999999999997" customHeight="1">
      <c r="A366" s="17" t="s">
        <v>277</v>
      </c>
      <c r="C366" s="60">
        <v>1</v>
      </c>
      <c r="D366" s="60">
        <v>1</v>
      </c>
      <c r="E366" s="61">
        <v>0</v>
      </c>
      <c r="F366" s="61">
        <v>4.0048899755501219</v>
      </c>
      <c r="G366" s="61">
        <v>1.5424228575080541E-4</v>
      </c>
      <c r="H366" s="61">
        <v>0</v>
      </c>
      <c r="I366" s="18"/>
      <c r="J366" s="18"/>
      <c r="K366" s="19">
        <v>2.0507859733978235</v>
      </c>
      <c r="L366" s="20">
        <v>99.976271975009141</v>
      </c>
      <c r="M366" s="18" t="s">
        <v>1724</v>
      </c>
      <c r="N366" s="18"/>
      <c r="O366" s="25" t="s">
        <v>277</v>
      </c>
      <c r="P366" s="26"/>
      <c r="Q366" s="26"/>
      <c r="R366" s="25"/>
      <c r="S366" s="74" t="s">
        <v>3677</v>
      </c>
      <c r="T366" s="21">
        <v>7.9774351134890829</v>
      </c>
      <c r="U366" s="22">
        <v>4638.72021484375</v>
      </c>
      <c r="V366" s="22">
        <v>578.92840576171875</v>
      </c>
      <c r="W366" s="23"/>
      <c r="X366" s="24"/>
      <c r="Y366" s="24"/>
      <c r="Z366" s="15">
        <v>366</v>
      </c>
      <c r="AA366" s="15"/>
      <c r="AB366" s="16"/>
      <c r="AC366">
        <v>57</v>
      </c>
      <c r="AD366">
        <v>27</v>
      </c>
      <c r="AE366">
        <v>230</v>
      </c>
      <c r="AF366">
        <v>2</v>
      </c>
      <c r="AG366" t="s">
        <v>813</v>
      </c>
      <c r="AH366" t="s">
        <v>1008</v>
      </c>
      <c r="AI366">
        <v>-18000</v>
      </c>
      <c r="AJ366" t="s">
        <v>1269</v>
      </c>
      <c r="AK366" t="s">
        <v>1960</v>
      </c>
      <c r="AL366" t="s">
        <v>2176</v>
      </c>
      <c r="AM366" s="3" t="str">
        <f>Vertices[[#This Row],[Vertex]]&amp;CHAR(10)&amp;Vertices[[#This Row],[Followers]]&amp;CHAR(10)&amp;Vertices[[#This Row],[Description]]&amp;CHAR(10)&amp;Vertices[[#This Row],[Tweet]]</f>
        <v>mauricelabiche
27
computer guy since 1978, musician/composer, mobile tech/apps expertise, cook/chef, dad
@ajbraun If I had spare $1500 I might goto WWW2010 in Raleigh</v>
      </c>
      <c r="AN366" t="s">
        <v>2616</v>
      </c>
      <c r="AO366" t="s">
        <v>3054</v>
      </c>
    </row>
    <row r="367" spans="1:41" ht="34.049999999999997" customHeight="1">
      <c r="A367" s="17" t="s">
        <v>283</v>
      </c>
      <c r="C367" s="60">
        <v>1</v>
      </c>
      <c r="D367" s="60">
        <v>1</v>
      </c>
      <c r="E367" s="61">
        <v>0</v>
      </c>
      <c r="F367" s="61">
        <v>3.513447432762836</v>
      </c>
      <c r="G367" s="61">
        <v>2.4925641747773498E-3</v>
      </c>
      <c r="H367" s="61">
        <v>0</v>
      </c>
      <c r="I367" s="18"/>
      <c r="J367" s="18"/>
      <c r="K367" s="19">
        <v>2.0120918984280531</v>
      </c>
      <c r="L367" s="20">
        <v>99.994350470240278</v>
      </c>
      <c r="M367" s="18" t="s">
        <v>1732</v>
      </c>
      <c r="N367" s="18"/>
      <c r="O367" s="25" t="s">
        <v>283</v>
      </c>
      <c r="P367" s="26"/>
      <c r="Q367" s="26"/>
      <c r="R367" s="25"/>
      <c r="S367" s="74" t="s">
        <v>3678</v>
      </c>
      <c r="T367" s="21">
        <v>2.6612940746402578</v>
      </c>
      <c r="U367" s="22">
        <v>9309.1259765625</v>
      </c>
      <c r="V367" s="22">
        <v>4669.9462890625</v>
      </c>
      <c r="W367" s="23"/>
      <c r="X367" s="24"/>
      <c r="Y367" s="24"/>
      <c r="Z367" s="15">
        <v>367</v>
      </c>
      <c r="AA367" s="15"/>
      <c r="AB367" s="16"/>
      <c r="AC367">
        <v>6</v>
      </c>
      <c r="AD367">
        <v>11</v>
      </c>
      <c r="AE367">
        <v>376</v>
      </c>
      <c r="AF367">
        <v>0</v>
      </c>
      <c r="AG367" t="s">
        <v>820</v>
      </c>
      <c r="AH367" t="s">
        <v>1020</v>
      </c>
      <c r="AI367">
        <v>-18000</v>
      </c>
      <c r="AJ367" t="s">
        <v>1277</v>
      </c>
      <c r="AK367" t="s">
        <v>1960</v>
      </c>
      <c r="AL367" t="s">
        <v>2184</v>
      </c>
      <c r="AM367" s="3" t="str">
        <f>Vertices[[#This Row],[Vertex]]&amp;CHAR(10)&amp;Vertices[[#This Row],[Followers]]&amp;CHAR(10)&amp;Vertices[[#This Row],[Description]]&amp;CHAR(10)&amp;Vertices[[#This Row],[Tweet]]</f>
        <v>antijosh
11
Just a test account for now. Want to avoid annoying my actual followers while I experiment with #twitlogic formatting.
Testing #twitlogic at #www2010</v>
      </c>
      <c r="AN367" t="s">
        <v>2624</v>
      </c>
      <c r="AO367" t="s">
        <v>3062</v>
      </c>
    </row>
    <row r="368" spans="1:41" ht="34.049999999999997" customHeight="1">
      <c r="A368" s="17" t="s">
        <v>297</v>
      </c>
      <c r="C368" s="60">
        <v>0</v>
      </c>
      <c r="D368" s="60">
        <v>2</v>
      </c>
      <c r="E368" s="61">
        <v>0</v>
      </c>
      <c r="F368" s="61">
        <v>3.0366748166259168</v>
      </c>
      <c r="G368" s="61">
        <v>4.50351853951831E-3</v>
      </c>
      <c r="H368" s="61">
        <v>0.5</v>
      </c>
      <c r="I368" s="18"/>
      <c r="J368" s="18"/>
      <c r="K368" s="19">
        <v>3.347037484885127</v>
      </c>
      <c r="L368" s="20">
        <v>99.370642384766214</v>
      </c>
      <c r="M368" s="18" t="s">
        <v>1749</v>
      </c>
      <c r="N368" s="18"/>
      <c r="O368" s="25" t="s">
        <v>297</v>
      </c>
      <c r="P368" s="26"/>
      <c r="Q368" s="26"/>
      <c r="R368" s="25"/>
      <c r="S368" s="74" t="s">
        <v>3679</v>
      </c>
      <c r="T368" s="21">
        <v>186.06815991492473</v>
      </c>
      <c r="U368" s="22">
        <v>1982.4283447265625</v>
      </c>
      <c r="V368" s="22">
        <v>6739.15625</v>
      </c>
      <c r="W368" s="23"/>
      <c r="X368" s="24"/>
      <c r="Y368" s="24"/>
      <c r="Z368" s="15">
        <v>368</v>
      </c>
      <c r="AA368" s="15"/>
      <c r="AB368" s="16"/>
      <c r="AC368">
        <v>438</v>
      </c>
      <c r="AD368">
        <v>563</v>
      </c>
      <c r="AE368">
        <v>5691</v>
      </c>
      <c r="AF368">
        <v>2</v>
      </c>
      <c r="AG368" t="s">
        <v>837</v>
      </c>
      <c r="AH368" t="s">
        <v>1009</v>
      </c>
      <c r="AI368">
        <v>-21600</v>
      </c>
      <c r="AJ368" t="s">
        <v>1294</v>
      </c>
      <c r="AK368" t="s">
        <v>1960</v>
      </c>
      <c r="AL368" t="s">
        <v>2201</v>
      </c>
      <c r="AM368" s="3" t="str">
        <f>Vertices[[#This Row],[Vertex]]&amp;CHAR(10)&amp;Vertices[[#This Row],[Followers]]&amp;CHAR(10)&amp;Vertices[[#This Row],[Description]]&amp;CHAR(10)&amp;Vertices[[#This Row],[Tweet]]</f>
        <v>Les_Murphy
563
Strategic business computing consultant empowering businesses for growth and stability. When I'm not asleep, I'm working, doing systems stuff requiring coffee.
#smartgrid - WWW2010 Opening Ceremony Keynote Talk http://ow.ly/17cmuF</v>
      </c>
      <c r="AN368" t="s">
        <v>2639</v>
      </c>
      <c r="AO368" t="s">
        <v>3079</v>
      </c>
    </row>
    <row r="369" spans="1:41" ht="34.049999999999997" customHeight="1">
      <c r="A369" s="17" t="s">
        <v>298</v>
      </c>
      <c r="C369" s="60">
        <v>0</v>
      </c>
      <c r="D369" s="60">
        <v>2</v>
      </c>
      <c r="E369" s="61">
        <v>0</v>
      </c>
      <c r="F369" s="61">
        <v>3.4621026894865525</v>
      </c>
      <c r="G369" s="61">
        <v>1.2694472552022002E-3</v>
      </c>
      <c r="H369" s="61">
        <v>1</v>
      </c>
      <c r="I369" s="18"/>
      <c r="J369" s="18"/>
      <c r="K369" s="19">
        <v>2.7666263603385732</v>
      </c>
      <c r="L369" s="20">
        <v>99.641819813233198</v>
      </c>
      <c r="M369" s="18" t="s">
        <v>1751</v>
      </c>
      <c r="N369" s="18"/>
      <c r="O369" s="25" t="s">
        <v>298</v>
      </c>
      <c r="P369" s="26"/>
      <c r="Q369" s="26"/>
      <c r="R369" s="25"/>
      <c r="S369" s="74" t="s">
        <v>3680</v>
      </c>
      <c r="T369" s="21">
        <v>106.32604433219235</v>
      </c>
      <c r="U369" s="22">
        <v>2207.89306640625</v>
      </c>
      <c r="V369" s="22">
        <v>8575.8017578125</v>
      </c>
      <c r="W369" s="23"/>
      <c r="X369" s="24"/>
      <c r="Y369" s="24"/>
      <c r="Z369" s="15">
        <v>369</v>
      </c>
      <c r="AA369" s="15"/>
      <c r="AB369" s="16"/>
      <c r="AC369">
        <v>292</v>
      </c>
      <c r="AD369">
        <v>323</v>
      </c>
      <c r="AE369">
        <v>1340</v>
      </c>
      <c r="AF369">
        <v>303</v>
      </c>
      <c r="AG369" t="s">
        <v>839</v>
      </c>
      <c r="AH369" t="s">
        <v>1043</v>
      </c>
      <c r="AI369">
        <v>32400</v>
      </c>
      <c r="AJ369" t="s">
        <v>1296</v>
      </c>
      <c r="AK369" t="s">
        <v>1960</v>
      </c>
      <c r="AL369" t="s">
        <v>2203</v>
      </c>
      <c r="AM369" s="3" t="str">
        <f>Vertices[[#This Row],[Vertex]]&amp;CHAR(10)&amp;Vertices[[#This Row],[Followers]]&amp;CHAR(10)&amp;Vertices[[#This Row],[Description]]&amp;CHAR(10)&amp;Vertices[[#This Row],[Tweet]]</f>
        <v>myditto
323
senior software engineer for computer vision and machine learning,imagineer - I worked on Image search for four amazing years at Daum, Hyundai Motors Research
www 2010 -paper들이 이제 다운받을 수 있네요... http://bit.ly/aXX14g</v>
      </c>
      <c r="AN369" t="s">
        <v>2641</v>
      </c>
      <c r="AO369" t="s">
        <v>3081</v>
      </c>
    </row>
    <row r="370" spans="1:41" ht="34.049999999999997" customHeight="1">
      <c r="A370" s="17" t="s">
        <v>299</v>
      </c>
      <c r="C370" s="60">
        <v>1</v>
      </c>
      <c r="D370" s="60">
        <v>2</v>
      </c>
      <c r="E370" s="61">
        <v>0</v>
      </c>
      <c r="F370" s="61">
        <v>3.3007334963325183</v>
      </c>
      <c r="G370" s="61">
        <v>2.0304497651018375E-3</v>
      </c>
      <c r="H370" s="61">
        <v>0.5</v>
      </c>
      <c r="I370" s="18"/>
      <c r="J370" s="18"/>
      <c r="K370" s="19">
        <v>2.9939540507859732</v>
      </c>
      <c r="L370" s="20">
        <v>99.535608653750288</v>
      </c>
      <c r="M370" s="18" t="s">
        <v>1754</v>
      </c>
      <c r="N370" s="18"/>
      <c r="O370" s="25" t="s">
        <v>299</v>
      </c>
      <c r="P370" s="26"/>
      <c r="Q370" s="26"/>
      <c r="R370" s="25"/>
      <c r="S370" s="74" t="s">
        <v>3681</v>
      </c>
      <c r="T370" s="21">
        <v>137.55837293542919</v>
      </c>
      <c r="U370" s="22">
        <v>4401.5859375</v>
      </c>
      <c r="V370" s="22">
        <v>9218.5048828125</v>
      </c>
      <c r="W370" s="23"/>
      <c r="X370" s="24"/>
      <c r="Y370" s="24"/>
      <c r="Z370" s="15">
        <v>370</v>
      </c>
      <c r="AA370" s="15"/>
      <c r="AB370" s="16"/>
      <c r="AC370">
        <v>239</v>
      </c>
      <c r="AD370">
        <v>417</v>
      </c>
      <c r="AE370">
        <v>1735</v>
      </c>
      <c r="AF370">
        <v>5</v>
      </c>
      <c r="AG370" t="s">
        <v>842</v>
      </c>
      <c r="AH370" t="s">
        <v>1044</v>
      </c>
      <c r="AI370">
        <v>3600</v>
      </c>
      <c r="AJ370" t="s">
        <v>1299</v>
      </c>
      <c r="AK370" t="s">
        <v>1960</v>
      </c>
      <c r="AL370" t="s">
        <v>2206</v>
      </c>
      <c r="AM370" s="3" t="str">
        <f>Vertices[[#This Row],[Vertex]]&amp;CHAR(10)&amp;Vertices[[#This Row],[Followers]]&amp;CHAR(10)&amp;Vertices[[#This Row],[Description]]&amp;CHAR(10)&amp;Vertices[[#This Row],[Tweet]]</f>
        <v>hansbos
417
Netherlands, Rotterdam; Beilen; ICT; Innovation, Economy, Microsoft; Cloud; Security; Standards; Open; TED; Read,listen,watch,write,talk;
RT @MSFTResearch: "Microsoft Research is presenting 17 papers during WWW2010 April 26-30. Check out: http://bit.ly/bn9iV9 for more info."</v>
      </c>
      <c r="AN370" t="s">
        <v>2643</v>
      </c>
      <c r="AO370" t="s">
        <v>3084</v>
      </c>
    </row>
    <row r="371" spans="1:41" ht="34.049999999999997" customHeight="1">
      <c r="A371" s="17" t="s">
        <v>300</v>
      </c>
      <c r="C371" s="60">
        <v>1</v>
      </c>
      <c r="D371" s="60">
        <v>2</v>
      </c>
      <c r="E371" s="61">
        <v>0</v>
      </c>
      <c r="F371" s="61">
        <v>3.3007334963325183</v>
      </c>
      <c r="G371" s="61">
        <v>2.0304497651018375E-3</v>
      </c>
      <c r="H371" s="61">
        <v>0.5</v>
      </c>
      <c r="I371" s="18"/>
      <c r="J371" s="18"/>
      <c r="K371" s="19">
        <v>2.4256348246674726</v>
      </c>
      <c r="L371" s="20">
        <v>99.80113655245755</v>
      </c>
      <c r="M371" s="18" t="s">
        <v>1755</v>
      </c>
      <c r="N371" s="18"/>
      <c r="O371" s="25" t="s">
        <v>300</v>
      </c>
      <c r="P371" s="26"/>
      <c r="Q371" s="26"/>
      <c r="R371" s="25"/>
      <c r="S371" s="74" t="s">
        <v>3682</v>
      </c>
      <c r="T371" s="21">
        <v>59.477551427337076</v>
      </c>
      <c r="U371" s="22">
        <v>4071.417236328125</v>
      </c>
      <c r="V371" s="22">
        <v>9160.4306640625</v>
      </c>
      <c r="W371" s="23"/>
      <c r="X371" s="24"/>
      <c r="Y371" s="24"/>
      <c r="Z371" s="15">
        <v>371</v>
      </c>
      <c r="AA371" s="15"/>
      <c r="AB371" s="16"/>
      <c r="AC371">
        <v>161</v>
      </c>
      <c r="AD371">
        <v>182</v>
      </c>
      <c r="AE371">
        <v>502</v>
      </c>
      <c r="AF371">
        <v>2</v>
      </c>
      <c r="AG371" t="s">
        <v>843</v>
      </c>
      <c r="AH371" t="s">
        <v>1044</v>
      </c>
      <c r="AI371">
        <v>3600</v>
      </c>
      <c r="AJ371" t="s">
        <v>1300</v>
      </c>
      <c r="AK371" t="s">
        <v>1960</v>
      </c>
      <c r="AL371" t="s">
        <v>2207</v>
      </c>
      <c r="AM371" s="3" t="str">
        <f>Vertices[[#This Row],[Vertex]]&amp;CHAR(10)&amp;Vertices[[#This Row],[Followers]]&amp;CHAR(10)&amp;Vertices[[#This Row],[Description]]&amp;CHAR(10)&amp;Vertices[[#This Row],[Tweet]]</f>
        <v>sergevs
182
Microsoft DPE, LEAP, enthusiasm, software engineering, innovation, sailing
RT @MSFTResearch: Microsoft Research is presenting 17 papers during WWW2010 April 26-30. Check out: http://bit.ly/bn9iV9 for more info.</v>
      </c>
      <c r="AN371" t="s">
        <v>2589</v>
      </c>
      <c r="AO371" t="s">
        <v>3085</v>
      </c>
    </row>
    <row r="372" spans="1:41" ht="34.049999999999997" customHeight="1">
      <c r="A372" s="17" t="s">
        <v>305</v>
      </c>
      <c r="C372" s="60">
        <v>0</v>
      </c>
      <c r="D372" s="60">
        <v>3</v>
      </c>
      <c r="E372" s="61">
        <v>0</v>
      </c>
      <c r="F372" s="61">
        <v>3.4474327628361858</v>
      </c>
      <c r="G372" s="61">
        <v>1.7219750186469069E-3</v>
      </c>
      <c r="H372" s="61">
        <v>0.66666666666666663</v>
      </c>
      <c r="I372" s="18"/>
      <c r="J372" s="18"/>
      <c r="K372" s="19">
        <v>2.1354292623941959</v>
      </c>
      <c r="L372" s="20">
        <v>99.936725266691042</v>
      </c>
      <c r="M372" s="18" t="s">
        <v>1757</v>
      </c>
      <c r="N372" s="18"/>
      <c r="O372" s="25" t="s">
        <v>305</v>
      </c>
      <c r="P372" s="26"/>
      <c r="Q372" s="26"/>
      <c r="R372" s="25"/>
      <c r="S372" s="74" t="s">
        <v>3683</v>
      </c>
      <c r="T372" s="21">
        <v>19.606493635970889</v>
      </c>
      <c r="U372" s="22">
        <v>7253.08740234375</v>
      </c>
      <c r="V372" s="22">
        <v>8953.025390625</v>
      </c>
      <c r="W372" s="23"/>
      <c r="X372" s="24"/>
      <c r="Y372" s="24"/>
      <c r="Z372" s="15">
        <v>372</v>
      </c>
      <c r="AA372" s="15"/>
      <c r="AB372" s="16"/>
      <c r="AC372">
        <v>67</v>
      </c>
      <c r="AD372">
        <v>62</v>
      </c>
      <c r="AE372">
        <v>67</v>
      </c>
      <c r="AF372">
        <v>0</v>
      </c>
      <c r="AG372" t="s">
        <v>845</v>
      </c>
      <c r="AH372" t="s">
        <v>1032</v>
      </c>
      <c r="AI372">
        <v>-14400</v>
      </c>
      <c r="AJ372" t="s">
        <v>1302</v>
      </c>
      <c r="AK372" t="s">
        <v>1960</v>
      </c>
      <c r="AL372" t="s">
        <v>2209</v>
      </c>
      <c r="AM372" s="3" t="str">
        <f>Vertices[[#This Row],[Vertex]]&amp;CHAR(10)&amp;Vertices[[#This Row],[Followers]]&amp;CHAR(10)&amp;Vertices[[#This Row],[Description]]&amp;CHAR(10)&amp;Vertices[[#This Row],[Tweet]]</f>
        <v>GovDiva
62
Marketing Nerd, Social Media Junkie, GoC Employee, Shoe Fanatic, can't live without nail polish and loves red wine. Also a runner and a soccer player. 
The first quantitative study on the entire twittersphere ..." by @haewoon at #www2010 http://bit.ly/dmIvfj (via @dullhunk)</v>
      </c>
      <c r="AN372" t="s">
        <v>2644</v>
      </c>
      <c r="AO372" t="s">
        <v>3087</v>
      </c>
    </row>
    <row r="373" spans="1:41" ht="34.049999999999997" customHeight="1">
      <c r="A373" s="17" t="s">
        <v>317</v>
      </c>
      <c r="C373" s="60">
        <v>1</v>
      </c>
      <c r="D373" s="60">
        <v>1</v>
      </c>
      <c r="E373" s="61">
        <v>0</v>
      </c>
      <c r="F373" s="61">
        <v>2.7163814180929093</v>
      </c>
      <c r="G373" s="61">
        <v>8.4659040148511548E-3</v>
      </c>
      <c r="H373" s="61">
        <v>0.5</v>
      </c>
      <c r="I373" s="18"/>
      <c r="J373" s="18"/>
      <c r="K373" s="19">
        <v>2.834340991535671</v>
      </c>
      <c r="L373" s="20">
        <v>99.610182446578705</v>
      </c>
      <c r="M373" s="18" t="s">
        <v>1765</v>
      </c>
      <c r="N373" s="18"/>
      <c r="O373" s="25" t="s">
        <v>317</v>
      </c>
      <c r="P373" s="26"/>
      <c r="Q373" s="26"/>
      <c r="R373" s="25"/>
      <c r="S373" s="74" t="s">
        <v>3684</v>
      </c>
      <c r="T373" s="21">
        <v>115.62929115017779</v>
      </c>
      <c r="U373" s="22">
        <v>3898.944580078125</v>
      </c>
      <c r="V373" s="22">
        <v>3550.001220703125</v>
      </c>
      <c r="W373" s="23"/>
      <c r="X373" s="24"/>
      <c r="Y373" s="24"/>
      <c r="Z373" s="15">
        <v>373</v>
      </c>
      <c r="AA373" s="15"/>
      <c r="AB373" s="16"/>
      <c r="AC373">
        <v>413</v>
      </c>
      <c r="AD373">
        <v>351</v>
      </c>
      <c r="AE373">
        <v>1224</v>
      </c>
      <c r="AF373">
        <v>27</v>
      </c>
      <c r="AG373" t="s">
        <v>853</v>
      </c>
      <c r="AH373" t="s">
        <v>1043</v>
      </c>
      <c r="AI373">
        <v>32400</v>
      </c>
      <c r="AJ373" t="s">
        <v>1310</v>
      </c>
      <c r="AK373" t="s">
        <v>1960</v>
      </c>
      <c r="AL373" t="s">
        <v>2217</v>
      </c>
      <c r="AM373" s="3" t="str">
        <f>Vertices[[#This Row],[Vertex]]&amp;CHAR(10)&amp;Vertices[[#This Row],[Followers]]&amp;CHAR(10)&amp;Vertices[[#This Row],[Description]]&amp;CHAR(10)&amp;Vertices[[#This Row],[Tweet]]</f>
        <v>iskra2006
351
Finding a next big thing in Web Technology and Business. W3C AC Member. MW2F DAP AG Chair.
WWW2010 첫날은 Web에 관련된 여러 개의 주제를 세분해서 Workshop 형식으로 진행하고 있다. 오전은 Social mashup, Enterprise mashup 등 Mashups을 주제로 한 워크샵 참석.</v>
      </c>
      <c r="AN373" t="s">
        <v>2652</v>
      </c>
      <c r="AO373" t="s">
        <v>3095</v>
      </c>
    </row>
    <row r="374" spans="1:41" ht="34.049999999999997" customHeight="1">
      <c r="A374" s="17" t="s">
        <v>566</v>
      </c>
      <c r="C374" s="60">
        <v>1</v>
      </c>
      <c r="D374" s="60">
        <v>0</v>
      </c>
      <c r="E374" s="61">
        <v>0</v>
      </c>
      <c r="F374" s="61">
        <v>2.7897310513447433</v>
      </c>
      <c r="G374" s="61">
        <v>6.8539539840398395E-3</v>
      </c>
      <c r="H374" s="61">
        <v>0</v>
      </c>
      <c r="I374" s="18"/>
      <c r="J374" s="18"/>
      <c r="K374" s="19">
        <v>2.1475211608222491</v>
      </c>
      <c r="L374" s="20">
        <v>99.931075736931305</v>
      </c>
      <c r="M374" s="18" t="s">
        <v>1766</v>
      </c>
      <c r="N374" s="18"/>
      <c r="O374" s="25" t="s">
        <v>566</v>
      </c>
      <c r="P374" s="26"/>
      <c r="Q374" s="26"/>
      <c r="R374" s="25"/>
      <c r="S374" s="74" t="s">
        <v>3685</v>
      </c>
      <c r="T374" s="21">
        <v>21.267787710611145</v>
      </c>
      <c r="U374" s="22">
        <v>5400.39111328125</v>
      </c>
      <c r="V374" s="22">
        <v>2480.203125</v>
      </c>
      <c r="W374" s="23"/>
      <c r="X374" s="24"/>
      <c r="Y374" s="24"/>
      <c r="Z374" s="15">
        <v>374</v>
      </c>
      <c r="AA374" s="15"/>
      <c r="AB374" s="16"/>
      <c r="AC374">
        <v>39</v>
      </c>
      <c r="AD374">
        <v>67</v>
      </c>
      <c r="AE374">
        <v>727</v>
      </c>
      <c r="AF374">
        <v>0</v>
      </c>
      <c r="AG374" t="s">
        <v>854</v>
      </c>
      <c r="AH374" t="s">
        <v>1008</v>
      </c>
      <c r="AI374">
        <v>-18000</v>
      </c>
      <c r="AJ374" t="s">
        <v>1311</v>
      </c>
      <c r="AK374" t="s">
        <v>1960</v>
      </c>
      <c r="AL374" t="s">
        <v>2218</v>
      </c>
      <c r="AM374" s="3" t="str">
        <f>Vertices[[#This Row],[Vertex]]&amp;CHAR(10)&amp;Vertices[[#This Row],[Followers]]&amp;CHAR(10)&amp;Vertices[[#This Row],[Description]]&amp;CHAR(10)&amp;Vertices[[#This Row],[Tweet]]</f>
        <v>laserllama
67
advocate of  skynet, photographer, air keyboardist
Working on my #www2010 presentation ... come to my talk and I promise absolutely no unicorn, kitten, or pony references.</v>
      </c>
      <c r="AN374" t="s">
        <v>2653</v>
      </c>
      <c r="AO374" t="s">
        <v>3096</v>
      </c>
    </row>
    <row r="375" spans="1:41" ht="34.049999999999997" customHeight="1">
      <c r="A375" s="17" t="s">
        <v>318</v>
      </c>
      <c r="C375" s="60">
        <v>1</v>
      </c>
      <c r="D375" s="60">
        <v>1</v>
      </c>
      <c r="E375" s="61">
        <v>0</v>
      </c>
      <c r="F375" s="61">
        <v>2.7139364303178484</v>
      </c>
      <c r="G375" s="61">
        <v>8.9271236685544396E-3</v>
      </c>
      <c r="H375" s="61">
        <v>0.5</v>
      </c>
      <c r="I375" s="18"/>
      <c r="J375" s="18"/>
      <c r="K375" s="19">
        <v>2.4667472793228535</v>
      </c>
      <c r="L375" s="20">
        <v>99.781928151274471</v>
      </c>
      <c r="M375" s="18" t="s">
        <v>1767</v>
      </c>
      <c r="N375" s="18"/>
      <c r="O375" s="25" t="s">
        <v>318</v>
      </c>
      <c r="P375" s="26"/>
      <c r="Q375" s="26"/>
      <c r="R375" s="25"/>
      <c r="S375" s="74" t="s">
        <v>3686</v>
      </c>
      <c r="T375" s="21">
        <v>65.125951281113956</v>
      </c>
      <c r="U375" s="22">
        <v>4082.917724609375</v>
      </c>
      <c r="V375" s="22">
        <v>3931.796630859375</v>
      </c>
      <c r="W375" s="23"/>
      <c r="X375" s="24"/>
      <c r="Y375" s="24"/>
      <c r="Z375" s="15">
        <v>375</v>
      </c>
      <c r="AA375" s="15"/>
      <c r="AB375" s="16"/>
      <c r="AC375">
        <v>368</v>
      </c>
      <c r="AD375">
        <v>199</v>
      </c>
      <c r="AE375">
        <v>277</v>
      </c>
      <c r="AF375">
        <v>7</v>
      </c>
      <c r="AG375" t="s">
        <v>855</v>
      </c>
      <c r="AH375" t="s">
        <v>1021</v>
      </c>
      <c r="AI375">
        <v>32400</v>
      </c>
      <c r="AJ375" t="s">
        <v>1312</v>
      </c>
      <c r="AK375" t="s">
        <v>1960</v>
      </c>
      <c r="AL375" t="s">
        <v>2219</v>
      </c>
      <c r="AM375" s="3" t="str">
        <f>Vertices[[#This Row],[Vertex]]&amp;CHAR(10)&amp;Vertices[[#This Row],[Followers]]&amp;CHAR(10)&amp;Vertices[[#This Row],[Description]]&amp;CHAR(10)&amp;Vertices[[#This Row],[Tweet]]</f>
        <v>yujikosuga
199
Security Researcher, Blog:http://yujikosuga.blogspot.com/, Amberate (a web application security scanner that he's been working on): @amberate 小菅祐史/未踏ユース/セキュリティ
heading for #www2010 from Japan ;) i just noticed it's the tag for the conference</v>
      </c>
      <c r="AN375" t="s">
        <v>2654</v>
      </c>
      <c r="AO375" t="s">
        <v>3097</v>
      </c>
    </row>
    <row r="376" spans="1:41" ht="34.049999999999997" customHeight="1">
      <c r="A376" s="17" t="s">
        <v>323</v>
      </c>
      <c r="C376" s="60">
        <v>1</v>
      </c>
      <c r="D376" s="60">
        <v>1</v>
      </c>
      <c r="E376" s="61">
        <v>0</v>
      </c>
      <c r="F376" s="61">
        <v>2.6943765281173593</v>
      </c>
      <c r="G376" s="61">
        <v>1.4337039128312332E-2</v>
      </c>
      <c r="H376" s="61">
        <v>0.5</v>
      </c>
      <c r="I376" s="18"/>
      <c r="J376" s="18"/>
      <c r="K376" s="19">
        <v>2.0120918984280531</v>
      </c>
      <c r="L376" s="20">
        <v>99.994350470240278</v>
      </c>
      <c r="M376" s="18" t="s">
        <v>1771</v>
      </c>
      <c r="N376" s="18"/>
      <c r="O376" s="25" t="s">
        <v>323</v>
      </c>
      <c r="P376" s="26"/>
      <c r="Q376" s="26"/>
      <c r="R376" s="25"/>
      <c r="S376" s="74" t="s">
        <v>3687</v>
      </c>
      <c r="T376" s="21">
        <v>2.6612940746402578</v>
      </c>
      <c r="U376" s="22">
        <v>6978.2119140625</v>
      </c>
      <c r="V376" s="22">
        <v>3823.14794921875</v>
      </c>
      <c r="W376" s="23"/>
      <c r="X376" s="24"/>
      <c r="Y376" s="24"/>
      <c r="Z376" s="15">
        <v>376</v>
      </c>
      <c r="AA376" s="15"/>
      <c r="AB376" s="16"/>
      <c r="AC376">
        <v>26</v>
      </c>
      <c r="AD376">
        <v>11</v>
      </c>
      <c r="AE376">
        <v>37</v>
      </c>
      <c r="AF376">
        <v>0</v>
      </c>
      <c r="AH376" t="s">
        <v>1010</v>
      </c>
      <c r="AI376">
        <v>-10800</v>
      </c>
      <c r="AJ376" t="s">
        <v>1316</v>
      </c>
      <c r="AK376" t="s">
        <v>1960</v>
      </c>
      <c r="AL376" t="s">
        <v>2223</v>
      </c>
      <c r="AM376" s="3" t="str">
        <f>Vertices[[#This Row],[Vertex]]&amp;CHAR(10)&amp;Vertices[[#This Row],[Followers]]&amp;CHAR(10)&amp;Vertices[[#This Row],[Description]]&amp;CHAR(10)&amp;Vertices[[#This Row],[Tweet]]</f>
        <v>kunegis
11
Semantic Search Workshop at #www2010</v>
      </c>
      <c r="AN376" t="s">
        <v>2658</v>
      </c>
      <c r="AO376" t="s">
        <v>3101</v>
      </c>
    </row>
    <row r="377" spans="1:41" ht="34.049999999999997" customHeight="1">
      <c r="A377" s="17" t="s">
        <v>567</v>
      </c>
      <c r="C377" s="60">
        <v>1</v>
      </c>
      <c r="D377" s="60">
        <v>0</v>
      </c>
      <c r="E377" s="61">
        <v>0</v>
      </c>
      <c r="F377" s="61">
        <v>2.7897310513447433</v>
      </c>
      <c r="G377" s="61">
        <v>6.8539539840398395E-3</v>
      </c>
      <c r="H377" s="61">
        <v>0</v>
      </c>
      <c r="I377" s="18"/>
      <c r="J377" s="18"/>
      <c r="K377" s="19">
        <v>2.1837968561064085</v>
      </c>
      <c r="L377" s="20">
        <v>99.914127147652124</v>
      </c>
      <c r="M377" s="18" t="s">
        <v>1772</v>
      </c>
      <c r="N377" s="18"/>
      <c r="O377" s="25" t="s">
        <v>567</v>
      </c>
      <c r="P377" s="26"/>
      <c r="Q377" s="26"/>
      <c r="R377" s="25"/>
      <c r="S377" s="74" t="s">
        <v>3688</v>
      </c>
      <c r="T377" s="21">
        <v>26.251669934531918</v>
      </c>
      <c r="U377" s="22">
        <v>5230.8564453125</v>
      </c>
      <c r="V377" s="22">
        <v>2470.428955078125</v>
      </c>
      <c r="W377" s="23"/>
      <c r="X377" s="24"/>
      <c r="Y377" s="24"/>
      <c r="Z377" s="15">
        <v>377</v>
      </c>
      <c r="AA377" s="15"/>
      <c r="AB377" s="16"/>
      <c r="AC377">
        <v>72</v>
      </c>
      <c r="AD377">
        <v>82</v>
      </c>
      <c r="AE377">
        <v>585</v>
      </c>
      <c r="AF377">
        <v>17</v>
      </c>
      <c r="AG377" t="s">
        <v>858</v>
      </c>
      <c r="AH377" t="s">
        <v>1009</v>
      </c>
      <c r="AI377">
        <v>-21600</v>
      </c>
      <c r="AJ377" t="s">
        <v>1317</v>
      </c>
      <c r="AK377" t="s">
        <v>1960</v>
      </c>
      <c r="AL377" t="s">
        <v>2224</v>
      </c>
      <c r="AM377" s="3" t="str">
        <f>Vertices[[#This Row],[Vertex]]&amp;CHAR(10)&amp;Vertices[[#This Row],[Followers]]&amp;CHAR(10)&amp;Vertices[[#This Row],[Description]]&amp;CHAR(10)&amp;Vertices[[#This Row],[Tweet]]</f>
        <v>margism
82
Information Science. Knowledge Media Design. Music Knowledge. Researcher. Consultant. Eternal student.
Towards Domain-specific applications RT @jasonHoyt Keynote on VIVO - $12M biz plan for a FB for scientists #www2010 http://www.vivoweb.org/</v>
      </c>
      <c r="AN377" t="s">
        <v>2659</v>
      </c>
      <c r="AO377" t="s">
        <v>3102</v>
      </c>
    </row>
    <row r="378" spans="1:41" ht="34.049999999999997" customHeight="1">
      <c r="A378" s="17" t="s">
        <v>328</v>
      </c>
      <c r="C378" s="60">
        <v>0</v>
      </c>
      <c r="D378" s="60">
        <v>3</v>
      </c>
      <c r="E378" s="61">
        <v>0</v>
      </c>
      <c r="F378" s="61">
        <v>2.5990220048899757</v>
      </c>
      <c r="G378" s="61">
        <v>1.2530606702086965E-2</v>
      </c>
      <c r="H378" s="61">
        <v>0.66666666666666663</v>
      </c>
      <c r="I378" s="18"/>
      <c r="J378" s="18"/>
      <c r="K378" s="19">
        <v>2.0628778718258767</v>
      </c>
      <c r="L378" s="20">
        <v>99.970622445249404</v>
      </c>
      <c r="M378" s="18" t="s">
        <v>1777</v>
      </c>
      <c r="N378" s="18"/>
      <c r="O378" s="25" t="s">
        <v>328</v>
      </c>
      <c r="P378" s="26"/>
      <c r="Q378" s="26"/>
      <c r="R378" s="25"/>
      <c r="S378" s="74" t="s">
        <v>3689</v>
      </c>
      <c r="T378" s="21">
        <v>9.6387291881293411</v>
      </c>
      <c r="U378" s="22">
        <v>3227.364501953125</v>
      </c>
      <c r="V378" s="22">
        <v>5839.52783203125</v>
      </c>
      <c r="W378" s="23"/>
      <c r="X378" s="24"/>
      <c r="Y378" s="24"/>
      <c r="Z378" s="15">
        <v>378</v>
      </c>
      <c r="AA378" s="15"/>
      <c r="AB378" s="16"/>
      <c r="AC378">
        <v>111</v>
      </c>
      <c r="AD378">
        <v>32</v>
      </c>
      <c r="AE378">
        <v>71</v>
      </c>
      <c r="AF378">
        <v>1</v>
      </c>
      <c r="AG378" t="s">
        <v>863</v>
      </c>
      <c r="AH378" t="s">
        <v>1046</v>
      </c>
      <c r="AI378">
        <v>-10800</v>
      </c>
      <c r="AJ378" t="s">
        <v>1322</v>
      </c>
      <c r="AK378" t="s">
        <v>1960</v>
      </c>
      <c r="AL378" t="s">
        <v>2229</v>
      </c>
      <c r="AM378" s="3" t="str">
        <f>Vertices[[#This Row],[Vertex]]&amp;CHAR(10)&amp;Vertices[[#This Row],[Followers]]&amp;CHAR(10)&amp;Vertices[[#This Row],[Description]]&amp;CHAR(10)&amp;Vertices[[#This Row],[Tweet]]</f>
        <v>ricardoyorky
32
Agilist, Consultant, Educator
RT @www2010: WWW2010 Opening Ceremony Panel Discussion http://bit.ly/cgYamA</v>
      </c>
      <c r="AN378" t="s">
        <v>2663</v>
      </c>
      <c r="AO378" t="s">
        <v>3107</v>
      </c>
    </row>
    <row r="379" spans="1:41" ht="34.049999999999997" customHeight="1">
      <c r="A379" s="17" t="s">
        <v>371</v>
      </c>
      <c r="C379" s="60">
        <v>2</v>
      </c>
      <c r="D379" s="60">
        <v>2</v>
      </c>
      <c r="E379" s="61">
        <v>0</v>
      </c>
      <c r="F379" s="61">
        <v>2.7017114914425426</v>
      </c>
      <c r="G379" s="61">
        <v>1.0151607950745425E-2</v>
      </c>
      <c r="H379" s="61">
        <v>0.5</v>
      </c>
      <c r="I379" s="18"/>
      <c r="J379" s="18"/>
      <c r="K379" s="19">
        <v>2.048367593712213</v>
      </c>
      <c r="L379" s="20">
        <v>99.977401880961082</v>
      </c>
      <c r="M379" s="18" t="s">
        <v>1790</v>
      </c>
      <c r="N379" s="18"/>
      <c r="O379" s="25" t="s">
        <v>371</v>
      </c>
      <c r="P379" s="26"/>
      <c r="Q379" s="26"/>
      <c r="R379" s="25"/>
      <c r="S379" s="74" t="s">
        <v>3690</v>
      </c>
      <c r="T379" s="21">
        <v>7.6451762985610312</v>
      </c>
      <c r="U379" s="22">
        <v>3694.78271484375</v>
      </c>
      <c r="V379" s="22">
        <v>4652.56884765625</v>
      </c>
      <c r="W379" s="23"/>
      <c r="X379" s="24"/>
      <c r="Y379" s="24"/>
      <c r="Z379" s="15">
        <v>379</v>
      </c>
      <c r="AA379" s="15"/>
      <c r="AB379" s="16"/>
      <c r="AC379">
        <v>30</v>
      </c>
      <c r="AD379">
        <v>26</v>
      </c>
      <c r="AE379">
        <v>25</v>
      </c>
      <c r="AF379">
        <v>0</v>
      </c>
      <c r="AG379" t="s">
        <v>871</v>
      </c>
      <c r="AH379" t="s">
        <v>1006</v>
      </c>
      <c r="AI379">
        <v>0</v>
      </c>
      <c r="AJ379" t="s">
        <v>1335</v>
      </c>
      <c r="AK379" t="s">
        <v>1960</v>
      </c>
      <c r="AL379" t="s">
        <v>2242</v>
      </c>
      <c r="AM379" s="3" t="str">
        <f>Vertices[[#This Row],[Vertex]]&amp;CHAR(10)&amp;Vertices[[#This Row],[Followers]]&amp;CHAR(10)&amp;Vertices[[#This Row],[Description]]&amp;CHAR(10)&amp;Vertices[[#This Row],[Tweet]]</f>
        <v>rodrygo_santos
26
PhD student at the University of Glasgow
Expert search used to assign reviewers in #WWW2010.</v>
      </c>
      <c r="AN379" t="s">
        <v>2675</v>
      </c>
      <c r="AO379" t="s">
        <v>3120</v>
      </c>
    </row>
    <row r="380" spans="1:41" ht="34.049999999999997" customHeight="1">
      <c r="A380" s="17" t="s">
        <v>383</v>
      </c>
      <c r="C380" s="60">
        <v>2</v>
      </c>
      <c r="D380" s="60">
        <v>1</v>
      </c>
      <c r="E380" s="61">
        <v>0</v>
      </c>
      <c r="F380" s="61">
        <v>2.6968215158924207</v>
      </c>
      <c r="G380" s="61">
        <v>1.0908489473142163E-2</v>
      </c>
      <c r="H380" s="61">
        <v>0.66666666666666663</v>
      </c>
      <c r="I380" s="18"/>
      <c r="J380" s="18"/>
      <c r="K380" s="19">
        <v>2.2031438935912937</v>
      </c>
      <c r="L380" s="20">
        <v>99.905087900036563</v>
      </c>
      <c r="M380" s="18" t="s">
        <v>1795</v>
      </c>
      <c r="N380" s="18"/>
      <c r="O380" s="25" t="s">
        <v>383</v>
      </c>
      <c r="P380" s="26"/>
      <c r="Q380" s="26"/>
      <c r="R380" s="25"/>
      <c r="S380" s="74" t="s">
        <v>3691</v>
      </c>
      <c r="T380" s="21">
        <v>28.909740453956331</v>
      </c>
      <c r="U380" s="22">
        <v>3495.059326171875</v>
      </c>
      <c r="V380" s="22">
        <v>6088.70458984375</v>
      </c>
      <c r="W380" s="23"/>
      <c r="X380" s="24"/>
      <c r="Y380" s="24"/>
      <c r="Z380" s="15">
        <v>380</v>
      </c>
      <c r="AA380" s="15"/>
      <c r="AB380" s="16"/>
      <c r="AC380">
        <v>57</v>
      </c>
      <c r="AD380">
        <v>90</v>
      </c>
      <c r="AE380">
        <v>84</v>
      </c>
      <c r="AF380">
        <v>0</v>
      </c>
      <c r="AH380" t="s">
        <v>1008</v>
      </c>
      <c r="AI380">
        <v>-18000</v>
      </c>
      <c r="AJ380" t="s">
        <v>1340</v>
      </c>
      <c r="AK380" t="s">
        <v>1960</v>
      </c>
      <c r="AL380" t="s">
        <v>2247</v>
      </c>
      <c r="AM380" s="3" t="str">
        <f>Vertices[[#This Row],[Vertex]]&amp;CHAR(10)&amp;Vertices[[#This Row],[Followers]]&amp;CHAR(10)&amp;Vertices[[#This Row],[Description]]&amp;CHAR(10)&amp;Vertices[[#This Row],[Tweet]]</f>
        <v>edwardbenson
90
Vint Cerf just brought up a challenge (persistent state on client) Sync Kit solves in the #www2010 keynote. See it: Thurs, caching session</v>
      </c>
      <c r="AN380" t="s">
        <v>2679</v>
      </c>
      <c r="AO380" t="s">
        <v>3125</v>
      </c>
    </row>
    <row r="381" spans="1:41" ht="34.049999999999997" customHeight="1">
      <c r="A381" s="17" t="s">
        <v>568</v>
      </c>
      <c r="C381" s="60">
        <v>2</v>
      </c>
      <c r="D381" s="60">
        <v>0</v>
      </c>
      <c r="E381" s="61">
        <v>0</v>
      </c>
      <c r="F381" s="61">
        <v>2.7555012224938875</v>
      </c>
      <c r="G381" s="61">
        <v>8.3256433151941284E-3</v>
      </c>
      <c r="H381" s="61">
        <v>0.5</v>
      </c>
      <c r="I381" s="18"/>
      <c r="J381" s="18"/>
      <c r="K381" s="19">
        <v>2.0338573155985489</v>
      </c>
      <c r="L381" s="20">
        <v>99.98418131667276</v>
      </c>
      <c r="M381" s="18" t="s">
        <v>1805</v>
      </c>
      <c r="N381" s="18"/>
      <c r="O381" s="25" t="s">
        <v>568</v>
      </c>
      <c r="P381" s="26"/>
      <c r="Q381" s="26"/>
      <c r="R381" s="25"/>
      <c r="S381" s="74" t="s">
        <v>3692</v>
      </c>
      <c r="T381" s="21">
        <v>5.6516234089927222</v>
      </c>
      <c r="U381" s="22">
        <v>5358.060546875</v>
      </c>
      <c r="V381" s="22">
        <v>2677.91162109375</v>
      </c>
      <c r="W381" s="23"/>
      <c r="X381" s="24"/>
      <c r="Y381" s="24"/>
      <c r="Z381" s="15">
        <v>381</v>
      </c>
      <c r="AA381" s="15"/>
      <c r="AB381" s="16"/>
      <c r="AC381">
        <v>31</v>
      </c>
      <c r="AD381">
        <v>20</v>
      </c>
      <c r="AE381">
        <v>23</v>
      </c>
      <c r="AF381">
        <v>3</v>
      </c>
      <c r="AH381" t="s">
        <v>1009</v>
      </c>
      <c r="AI381">
        <v>-21600</v>
      </c>
      <c r="AJ381" t="s">
        <v>1350</v>
      </c>
      <c r="AK381" t="s">
        <v>1960</v>
      </c>
      <c r="AL381" t="s">
        <v>2257</v>
      </c>
      <c r="AM381" s="3" t="str">
        <f>Vertices[[#This Row],[Vertex]]&amp;CHAR(10)&amp;Vertices[[#This Row],[Followers]]&amp;CHAR(10)&amp;Vertices[[#This Row],[Description]]&amp;CHAR(10)&amp;Vertices[[#This Row],[Tweet]]</f>
        <v>cynhenry
20
Sitting on a bus riding back from VIP event with Bebo White &amp; Vint Cerf #www2010</v>
      </c>
      <c r="AN381" t="s">
        <v>2689</v>
      </c>
      <c r="AO381" t="s">
        <v>3135</v>
      </c>
    </row>
    <row r="382" spans="1:41" ht="34.049999999999997" customHeight="1">
      <c r="A382" s="17" t="s">
        <v>329</v>
      </c>
      <c r="C382" s="60">
        <v>0</v>
      </c>
      <c r="D382" s="60">
        <v>1</v>
      </c>
      <c r="E382" s="61">
        <v>0</v>
      </c>
      <c r="F382" s="61">
        <v>3.3031784841075793</v>
      </c>
      <c r="G382" s="61">
        <v>1.9616417938723785E-3</v>
      </c>
      <c r="H382" s="61">
        <v>0</v>
      </c>
      <c r="I382" s="18"/>
      <c r="J382" s="18"/>
      <c r="K382" s="19">
        <v>2</v>
      </c>
      <c r="L382" s="20">
        <v>100</v>
      </c>
      <c r="M382" s="18" t="s">
        <v>1807</v>
      </c>
      <c r="N382" s="18"/>
      <c r="O382" s="25" t="s">
        <v>329</v>
      </c>
      <c r="P382" s="26"/>
      <c r="Q382" s="26"/>
      <c r="R382" s="25"/>
      <c r="S382" s="74" t="s">
        <v>3693</v>
      </c>
      <c r="T382" s="21">
        <v>1</v>
      </c>
      <c r="U382" s="22">
        <v>3326.22900390625</v>
      </c>
      <c r="V382" s="22">
        <v>8999.388671875</v>
      </c>
      <c r="W382" s="23"/>
      <c r="X382" s="24"/>
      <c r="Y382" s="24"/>
      <c r="Z382" s="15">
        <v>382</v>
      </c>
      <c r="AA382" s="15"/>
      <c r="AB382" s="16"/>
      <c r="AC382">
        <v>15</v>
      </c>
      <c r="AD382">
        <v>6</v>
      </c>
      <c r="AE382">
        <v>21</v>
      </c>
      <c r="AF382">
        <v>1</v>
      </c>
      <c r="AJ382" t="s">
        <v>1352</v>
      </c>
      <c r="AK382" t="s">
        <v>1960</v>
      </c>
      <c r="AL382" t="s">
        <v>2259</v>
      </c>
      <c r="AM382" s="3" t="str">
        <f>Vertices[[#This Row],[Vertex]]&amp;CHAR(10)&amp;Vertices[[#This Row],[Followers]]&amp;CHAR(10)&amp;Vertices[[#This Row],[Description]]&amp;CHAR(10)&amp;Vertices[[#This Row],[Tweet]]</f>
        <v>MichaelPrice01
6
RT @MSFTResearch Microsoft Research is presenting 17 papers during WWW2010 April 26-30. Check out: http://bit.ly/bn9iV9 for more info.</v>
      </c>
      <c r="AN382" t="s">
        <v>2691</v>
      </c>
      <c r="AO382" t="s">
        <v>3137</v>
      </c>
    </row>
    <row r="383" spans="1:41" ht="34.049999999999997" customHeight="1">
      <c r="A383" s="17" t="s">
        <v>330</v>
      </c>
      <c r="C383" s="60">
        <v>0</v>
      </c>
      <c r="D383" s="60">
        <v>1</v>
      </c>
      <c r="E383" s="61">
        <v>0</v>
      </c>
      <c r="F383" s="61">
        <v>3.2102689486552567</v>
      </c>
      <c r="G383" s="61">
        <v>1.6119500308113162E-3</v>
      </c>
      <c r="H383" s="61">
        <v>0</v>
      </c>
      <c r="I383" s="18"/>
      <c r="J383" s="18"/>
      <c r="K383" s="19">
        <v>3.487303506650544</v>
      </c>
      <c r="L383" s="20">
        <v>99.305107839553358</v>
      </c>
      <c r="M383" s="18" t="s">
        <v>1808</v>
      </c>
      <c r="N383" s="18"/>
      <c r="O383" s="25" t="s">
        <v>330</v>
      </c>
      <c r="P383" s="26"/>
      <c r="Q383" s="26"/>
      <c r="R383" s="25"/>
      <c r="S383" s="74" t="s">
        <v>3694</v>
      </c>
      <c r="T383" s="21">
        <v>205.33917118075172</v>
      </c>
      <c r="U383" s="22">
        <v>1348.50537109375</v>
      </c>
      <c r="V383" s="22">
        <v>4697.8017578125</v>
      </c>
      <c r="W383" s="23"/>
      <c r="X383" s="24"/>
      <c r="Y383" s="24"/>
      <c r="Z383" s="15">
        <v>383</v>
      </c>
      <c r="AA383" s="15"/>
      <c r="AB383" s="16"/>
      <c r="AC383">
        <v>590</v>
      </c>
      <c r="AD383">
        <v>621</v>
      </c>
      <c r="AE383">
        <v>5848</v>
      </c>
      <c r="AF383">
        <v>663</v>
      </c>
      <c r="AG383" t="s">
        <v>881</v>
      </c>
      <c r="AH383" t="s">
        <v>1020</v>
      </c>
      <c r="AI383">
        <v>-18000</v>
      </c>
      <c r="AJ383" t="s">
        <v>1353</v>
      </c>
      <c r="AK383" t="s">
        <v>1960</v>
      </c>
      <c r="AL383" t="s">
        <v>2260</v>
      </c>
      <c r="AM383" s="3" t="str">
        <f>Vertices[[#This Row],[Vertex]]&amp;CHAR(10)&amp;Vertices[[#This Row],[Followers]]&amp;CHAR(10)&amp;Vertices[[#This Row],[Description]]&amp;CHAR(10)&amp;Vertices[[#This Row],[Tweet]]</f>
        <v>ashlieconway
621
Music Librarian in South Carolina. Former band nerd turned tech nerd. Also loves photography and vegetables.
RT @futureweb2010: Follow coverage of #fw2010 and #www2010 at @futureweb2010, http://bit.ly/cyolIw, http://bit.ly/imaginingtheinternet</v>
      </c>
      <c r="AN383" t="s">
        <v>2692</v>
      </c>
      <c r="AO383" t="s">
        <v>3138</v>
      </c>
    </row>
    <row r="384" spans="1:41" ht="34.049999999999997" customHeight="1">
      <c r="A384" s="17" t="s">
        <v>336</v>
      </c>
      <c r="C384" s="60">
        <v>1</v>
      </c>
      <c r="D384" s="60">
        <v>1</v>
      </c>
      <c r="E384" s="61">
        <v>0</v>
      </c>
      <c r="F384" s="61">
        <v>4.3374083129584351</v>
      </c>
      <c r="G384" s="61">
        <v>9.2314974067633922E-5</v>
      </c>
      <c r="H384" s="61">
        <v>0</v>
      </c>
      <c r="I384" s="18"/>
      <c r="J384" s="18"/>
      <c r="K384" s="19">
        <v>2.645707376058041</v>
      </c>
      <c r="L384" s="20">
        <v>99.698315110830478</v>
      </c>
      <c r="M384" s="18" t="s">
        <v>1812</v>
      </c>
      <c r="N384" s="18"/>
      <c r="O384" s="25" t="s">
        <v>336</v>
      </c>
      <c r="P384" s="26"/>
      <c r="Q384" s="26"/>
      <c r="R384" s="25"/>
      <c r="S384" s="74" t="s">
        <v>3695</v>
      </c>
      <c r="T384" s="21">
        <v>89.713103585789767</v>
      </c>
      <c r="U384" s="22">
        <v>9892.837890625</v>
      </c>
      <c r="V384" s="22">
        <v>2883.1552734375</v>
      </c>
      <c r="W384" s="23"/>
      <c r="X384" s="24"/>
      <c r="Y384" s="24"/>
      <c r="Z384" s="15">
        <v>384</v>
      </c>
      <c r="AA384" s="15"/>
      <c r="AB384" s="16"/>
      <c r="AC384">
        <v>386</v>
      </c>
      <c r="AD384">
        <v>273</v>
      </c>
      <c r="AE384">
        <v>1690</v>
      </c>
      <c r="AF384">
        <v>41</v>
      </c>
      <c r="AG384" t="s">
        <v>885</v>
      </c>
      <c r="AH384" t="s">
        <v>1016</v>
      </c>
      <c r="AI384">
        <v>12600</v>
      </c>
      <c r="AJ384" t="s">
        <v>1357</v>
      </c>
      <c r="AK384" t="s">
        <v>1960</v>
      </c>
      <c r="AL384" t="s">
        <v>2264</v>
      </c>
      <c r="AM384" s="3" t="str">
        <f>Vertices[[#This Row],[Vertex]]&amp;CHAR(10)&amp;Vertices[[#This Row],[Followers]]&amp;CHAR(10)&amp;Vertices[[#This Row],[Description]]&amp;CHAR(10)&amp;Vertices[[#This Row],[Tweet]]</f>
        <v>Lameei
273
I live mostly online and write about internet on iclub.ir(in persian)
RT @parhamb: Open Government at WWW2010 http://goo.gl/fb/HJyvi</v>
      </c>
      <c r="AN384" t="s">
        <v>2696</v>
      </c>
      <c r="AO384" t="s">
        <v>3142</v>
      </c>
    </row>
    <row r="385" spans="1:41" ht="34.049999999999997" customHeight="1">
      <c r="A385" s="17" t="s">
        <v>340</v>
      </c>
      <c r="C385" s="60">
        <v>0</v>
      </c>
      <c r="D385" s="60">
        <v>1</v>
      </c>
      <c r="E385" s="61">
        <v>0</v>
      </c>
      <c r="F385" s="61">
        <v>4.0513447432762835</v>
      </c>
      <c r="G385" s="61">
        <v>1.22852121617242E-4</v>
      </c>
      <c r="H385" s="61">
        <v>0</v>
      </c>
      <c r="I385" s="18"/>
      <c r="J385" s="18"/>
      <c r="K385" s="19">
        <v>2.3409915356711002</v>
      </c>
      <c r="L385" s="20">
        <v>99.840683260775648</v>
      </c>
      <c r="M385" s="18" t="s">
        <v>1817</v>
      </c>
      <c r="N385" s="18"/>
      <c r="O385" s="25" t="s">
        <v>340</v>
      </c>
      <c r="P385" s="26"/>
      <c r="Q385" s="26"/>
      <c r="R385" s="25"/>
      <c r="S385" s="74" t="s">
        <v>3696</v>
      </c>
      <c r="T385" s="21">
        <v>47.84849290485527</v>
      </c>
      <c r="U385" s="22">
        <v>696.04638671875</v>
      </c>
      <c r="V385" s="22">
        <v>2102.587158203125</v>
      </c>
      <c r="W385" s="23"/>
      <c r="X385" s="24"/>
      <c r="Y385" s="24"/>
      <c r="Z385" s="15">
        <v>385</v>
      </c>
      <c r="AA385" s="15"/>
      <c r="AB385" s="16"/>
      <c r="AC385">
        <v>210</v>
      </c>
      <c r="AD385">
        <v>147</v>
      </c>
      <c r="AE385">
        <v>908</v>
      </c>
      <c r="AF385">
        <v>0</v>
      </c>
      <c r="AH385" t="s">
        <v>1008</v>
      </c>
      <c r="AI385">
        <v>-18000</v>
      </c>
      <c r="AJ385" t="s">
        <v>1362</v>
      </c>
      <c r="AK385" t="s">
        <v>1960</v>
      </c>
      <c r="AL385" t="s">
        <v>2269</v>
      </c>
      <c r="AM385" s="3" t="str">
        <f>Vertices[[#This Row],[Vertex]]&amp;CHAR(10)&amp;Vertices[[#This Row],[Followers]]&amp;CHAR(10)&amp;Vertices[[#This Row],[Description]]&amp;CHAR(10)&amp;Vertices[[#This Row],[Tweet]]</f>
        <v>chris_church
147
If it weren't the week before the primary I'd see if @conenmorgan wanted to go to #www2010</v>
      </c>
      <c r="AN385" t="s">
        <v>2701</v>
      </c>
      <c r="AO385" t="s">
        <v>3147</v>
      </c>
    </row>
    <row r="386" spans="1:41" ht="34.049999999999997" customHeight="1">
      <c r="A386" s="17" t="s">
        <v>341</v>
      </c>
      <c r="C386" s="60">
        <v>0</v>
      </c>
      <c r="D386" s="60">
        <v>1</v>
      </c>
      <c r="E386" s="61">
        <v>0</v>
      </c>
      <c r="F386" s="61">
        <v>3.0904645476772616</v>
      </c>
      <c r="G386" s="61">
        <v>3.7150109241747466E-3</v>
      </c>
      <c r="H386" s="61">
        <v>0</v>
      </c>
      <c r="I386" s="18"/>
      <c r="J386" s="18"/>
      <c r="K386" s="19">
        <v>6.2007255139056836</v>
      </c>
      <c r="L386" s="20">
        <v>98.03735336147021</v>
      </c>
      <c r="M386" s="18" t="s">
        <v>1818</v>
      </c>
      <c r="N386" s="18"/>
      <c r="O386" s="25" t="s">
        <v>341</v>
      </c>
      <c r="P386" s="26"/>
      <c r="Q386" s="26"/>
      <c r="R386" s="25"/>
      <c r="S386" s="74" t="s">
        <v>3697</v>
      </c>
      <c r="T386" s="21">
        <v>578.13356153002564</v>
      </c>
      <c r="U386" s="22">
        <v>1925.8941650390625</v>
      </c>
      <c r="V386" s="22">
        <v>7069.76416015625</v>
      </c>
      <c r="W386" s="23"/>
      <c r="X386" s="24"/>
      <c r="Y386" s="24"/>
      <c r="Z386" s="15">
        <v>386</v>
      </c>
      <c r="AA386" s="15"/>
      <c r="AB386" s="16"/>
      <c r="AC386">
        <v>1562</v>
      </c>
      <c r="AD386">
        <v>1743</v>
      </c>
      <c r="AE386">
        <v>21566</v>
      </c>
      <c r="AF386">
        <v>228</v>
      </c>
      <c r="AG386" s="14" t="s">
        <v>890</v>
      </c>
      <c r="AH386" t="s">
        <v>1025</v>
      </c>
      <c r="AI386">
        <v>3600</v>
      </c>
      <c r="AJ386" t="s">
        <v>1363</v>
      </c>
      <c r="AK386" t="s">
        <v>1960</v>
      </c>
      <c r="AL386" t="s">
        <v>2270</v>
      </c>
      <c r="AM386" s="3" t="str">
        <f>Vertices[[#This Row],[Vertex]]&amp;CHAR(10)&amp;Vertices[[#This Row],[Followers]]&amp;CHAR(10)&amp;Vertices[[#This Row],[Description]]&amp;CHAR(10)&amp;Vertices[[#This Row],[Tweet]]</f>
        <v>fred2baro
1743
en vrai : http://bit.ly/bio-F2B _x000D_
any live ? RT @zephoria For those who don't know #WWW: http://www2010.org/www/ Conference is in Raleigh this week. (@learnedhoof)</v>
      </c>
      <c r="AN386" t="s">
        <v>2702</v>
      </c>
      <c r="AO386" t="s">
        <v>3148</v>
      </c>
    </row>
    <row r="387" spans="1:41" ht="34.049999999999997" customHeight="1">
      <c r="A387" s="17" t="s">
        <v>342</v>
      </c>
      <c r="C387" s="60">
        <v>0</v>
      </c>
      <c r="D387" s="60">
        <v>1</v>
      </c>
      <c r="E387" s="61">
        <v>0</v>
      </c>
      <c r="F387" s="61">
        <v>4.2004889975550119</v>
      </c>
      <c r="G387" s="61">
        <v>8.4412155582630672E-5</v>
      </c>
      <c r="H387" s="61">
        <v>0</v>
      </c>
      <c r="I387" s="18"/>
      <c r="J387" s="18"/>
      <c r="K387" s="19">
        <v>7.9443772672309549</v>
      </c>
      <c r="L387" s="20">
        <v>97.222691170117315</v>
      </c>
      <c r="M387" s="18" t="s">
        <v>1819</v>
      </c>
      <c r="N387" s="18"/>
      <c r="O387" s="25" t="s">
        <v>342</v>
      </c>
      <c r="P387" s="26"/>
      <c r="Q387" s="26"/>
      <c r="R387" s="25"/>
      <c r="S387" s="74" t="s">
        <v>3698</v>
      </c>
      <c r="T387" s="21">
        <v>817.69216709315083</v>
      </c>
      <c r="U387" s="22">
        <v>190.10444641113281</v>
      </c>
      <c r="V387" s="22">
        <v>4638.90966796875</v>
      </c>
      <c r="W387" s="23"/>
      <c r="X387" s="24"/>
      <c r="Y387" s="24"/>
      <c r="Z387" s="15">
        <v>387</v>
      </c>
      <c r="AA387" s="15"/>
      <c r="AB387" s="16"/>
      <c r="AC387">
        <v>763</v>
      </c>
      <c r="AD387">
        <v>2464</v>
      </c>
      <c r="AE387">
        <v>6064</v>
      </c>
      <c r="AF387">
        <v>0</v>
      </c>
      <c r="AG387" t="s">
        <v>891</v>
      </c>
      <c r="AH387" t="s">
        <v>1006</v>
      </c>
      <c r="AI387">
        <v>0</v>
      </c>
      <c r="AJ387" t="s">
        <v>1364</v>
      </c>
      <c r="AK387" t="s">
        <v>1960</v>
      </c>
      <c r="AL387" t="s">
        <v>2271</v>
      </c>
      <c r="AM387" s="3" t="str">
        <f>Vertices[[#This Row],[Vertex]]&amp;CHAR(10)&amp;Vertices[[#This Row],[Followers]]&amp;CHAR(10)&amp;Vertices[[#This Row],[Description]]&amp;CHAR(10)&amp;Vertices[[#This Row],[Tweet]]</f>
        <v>JazCummins
2464
@AmnestyUK Web &amp; New Media Manager. Blogger @Londonist. Global @Twestival PR. Volunteer for @brightonecomms. Lover of wine, sushi and bad bad TV.
RT @RadioKate: So then, who else is in town for #www2010? Can I persuade any of you to vote for @bbc_sos in the Webbys? Go on.. http://bit.ly/aTfzAZ :)</v>
      </c>
      <c r="AN387" t="s">
        <v>2703</v>
      </c>
      <c r="AO387" t="s">
        <v>3149</v>
      </c>
    </row>
    <row r="388" spans="1:41" ht="34.049999999999997" customHeight="1">
      <c r="A388" s="17" t="s">
        <v>345</v>
      </c>
      <c r="C388" s="60">
        <v>1</v>
      </c>
      <c r="D388" s="60">
        <v>1</v>
      </c>
      <c r="E388" s="61">
        <v>0</v>
      </c>
      <c r="F388" s="61">
        <v>3.8508557457212715</v>
      </c>
      <c r="G388" s="61">
        <v>2.8545991583236709E-4</v>
      </c>
      <c r="H388" s="61">
        <v>0.5</v>
      </c>
      <c r="I388" s="18"/>
      <c r="J388" s="18"/>
      <c r="K388" s="19">
        <v>2.4498186215235793</v>
      </c>
      <c r="L388" s="20">
        <v>99.789837492938091</v>
      </c>
      <c r="M388" s="18" t="s">
        <v>1822</v>
      </c>
      <c r="N388" s="18"/>
      <c r="O388" s="25" t="s">
        <v>345</v>
      </c>
      <c r="P388" s="26"/>
      <c r="Q388" s="26"/>
      <c r="R388" s="25"/>
      <c r="S388" s="74" t="s">
        <v>3699</v>
      </c>
      <c r="T388" s="21">
        <v>62.800139576617596</v>
      </c>
      <c r="U388" s="22">
        <v>1560.2628173828125</v>
      </c>
      <c r="V388" s="22">
        <v>1270.3594970703125</v>
      </c>
      <c r="W388" s="23"/>
      <c r="X388" s="24"/>
      <c r="Y388" s="24"/>
      <c r="Z388" s="15">
        <v>388</v>
      </c>
      <c r="AA388" s="15"/>
      <c r="AB388" s="16"/>
      <c r="AC388">
        <v>185</v>
      </c>
      <c r="AD388">
        <v>192</v>
      </c>
      <c r="AE388">
        <v>177</v>
      </c>
      <c r="AF388">
        <v>0</v>
      </c>
      <c r="AG388" t="s">
        <v>894</v>
      </c>
      <c r="AH388" t="s">
        <v>1008</v>
      </c>
      <c r="AI388">
        <v>-18000</v>
      </c>
      <c r="AJ388" t="s">
        <v>1367</v>
      </c>
      <c r="AK388" t="s">
        <v>1960</v>
      </c>
      <c r="AL388" t="s">
        <v>2274</v>
      </c>
      <c r="AM388" s="3" t="str">
        <f>Vertices[[#This Row],[Vertex]]&amp;CHAR(10)&amp;Vertices[[#This Row],[Followers]]&amp;CHAR(10)&amp;Vertices[[#This Row],[Description]]&amp;CHAR(10)&amp;Vertices[[#This Row],[Tweet]]</f>
        <v>ricwol
192
Retail, Online marketing; eCommerce; Social media; Eco Green; 
Heading to #WWW2010 at the Raleigh convention center</v>
      </c>
      <c r="AN388" t="s">
        <v>2706</v>
      </c>
      <c r="AO388" t="s">
        <v>3152</v>
      </c>
    </row>
    <row r="389" spans="1:41" ht="34.049999999999997" customHeight="1">
      <c r="A389" s="17" t="s">
        <v>368</v>
      </c>
      <c r="C389" s="60">
        <v>0</v>
      </c>
      <c r="D389" s="60">
        <v>1</v>
      </c>
      <c r="E389" s="61">
        <v>0</v>
      </c>
      <c r="F389" s="61">
        <v>3.3031784841075793</v>
      </c>
      <c r="G389" s="61">
        <v>1.9616417938723785E-3</v>
      </c>
      <c r="H389" s="61">
        <v>0</v>
      </c>
      <c r="I389" s="18"/>
      <c r="J389" s="18"/>
      <c r="K389" s="19">
        <v>2.3941958887545343</v>
      </c>
      <c r="L389" s="20">
        <v>99.815825329832833</v>
      </c>
      <c r="M389" s="18" t="s">
        <v>1835</v>
      </c>
      <c r="N389" s="18"/>
      <c r="O389" s="25" t="s">
        <v>368</v>
      </c>
      <c r="P389" s="26"/>
      <c r="Q389" s="26"/>
      <c r="R389" s="25"/>
      <c r="S389" s="74" t="s">
        <v>3700</v>
      </c>
      <c r="T389" s="21">
        <v>55.15818683327241</v>
      </c>
      <c r="U389" s="22">
        <v>4497.6689453125</v>
      </c>
      <c r="V389" s="22">
        <v>9226.15625</v>
      </c>
      <c r="W389" s="23"/>
      <c r="X389" s="24"/>
      <c r="Y389" s="24"/>
      <c r="Z389" s="15">
        <v>389</v>
      </c>
      <c r="AA389" s="15"/>
      <c r="AB389" s="16"/>
      <c r="AC389">
        <v>31</v>
      </c>
      <c r="AD389">
        <v>169</v>
      </c>
      <c r="AE389">
        <v>2775</v>
      </c>
      <c r="AF389">
        <v>5</v>
      </c>
      <c r="AH389" t="s">
        <v>1021</v>
      </c>
      <c r="AI389">
        <v>32400</v>
      </c>
      <c r="AJ389" t="s">
        <v>1380</v>
      </c>
      <c r="AK389" t="s">
        <v>1960</v>
      </c>
      <c r="AL389" t="s">
        <v>2287</v>
      </c>
      <c r="AM389" s="3" t="str">
        <f>Vertices[[#This Row],[Vertex]]&amp;CHAR(10)&amp;Vertices[[#This Row],[Followers]]&amp;CHAR(10)&amp;Vertices[[#This Row],[Description]]&amp;CHAR(10)&amp;Vertices[[#This Row],[Tweet]]</f>
        <v>tricycle
169
WWW2010のアブストから抽出したタグクラウドか</v>
      </c>
      <c r="AN389" t="s">
        <v>2716</v>
      </c>
      <c r="AO389" t="s">
        <v>3165</v>
      </c>
    </row>
    <row r="390" spans="1:41" ht="34.049999999999997" customHeight="1">
      <c r="A390" s="17" t="s">
        <v>370</v>
      </c>
      <c r="C390" s="60">
        <v>0</v>
      </c>
      <c r="D390" s="60">
        <v>1</v>
      </c>
      <c r="E390" s="61">
        <v>0</v>
      </c>
      <c r="F390" s="61">
        <v>3.2738386308068459</v>
      </c>
      <c r="G390" s="61">
        <v>2.0731696845145992E-3</v>
      </c>
      <c r="H390" s="61">
        <v>0</v>
      </c>
      <c r="I390" s="18"/>
      <c r="J390" s="18"/>
      <c r="K390" s="19">
        <v>2.3917775090689237</v>
      </c>
      <c r="L390" s="20">
        <v>99.816955235784789</v>
      </c>
      <c r="M390" s="18" t="s">
        <v>1836</v>
      </c>
      <c r="N390" s="18"/>
      <c r="O390" s="25" t="s">
        <v>370</v>
      </c>
      <c r="P390" s="26"/>
      <c r="Q390" s="26"/>
      <c r="R390" s="25"/>
      <c r="S390" s="74" t="s">
        <v>3701</v>
      </c>
      <c r="T390" s="21">
        <v>54.825928018344356</v>
      </c>
      <c r="U390" s="22">
        <v>2751.944091796875</v>
      </c>
      <c r="V390" s="22">
        <v>8586.404296875</v>
      </c>
      <c r="W390" s="23"/>
      <c r="X390" s="24"/>
      <c r="Y390" s="24"/>
      <c r="Z390" s="15">
        <v>390</v>
      </c>
      <c r="AA390" s="15"/>
      <c r="AB390" s="16"/>
      <c r="AC390">
        <v>132</v>
      </c>
      <c r="AD390">
        <v>168</v>
      </c>
      <c r="AE390">
        <v>1050</v>
      </c>
      <c r="AF390">
        <v>54</v>
      </c>
      <c r="AG390" t="s">
        <v>905</v>
      </c>
      <c r="AH390" t="s">
        <v>1007</v>
      </c>
      <c r="AI390">
        <v>3600</v>
      </c>
      <c r="AJ390" t="s">
        <v>1381</v>
      </c>
      <c r="AK390" t="s">
        <v>1960</v>
      </c>
      <c r="AL390" t="s">
        <v>2288</v>
      </c>
      <c r="AM390" s="3" t="str">
        <f>Vertices[[#This Row],[Vertex]]&amp;CHAR(10)&amp;Vertices[[#This Row],[Followers]]&amp;CHAR(10)&amp;Vertices[[#This Row],[Description]]&amp;CHAR(10)&amp;Vertices[[#This Row],[Tweet]]</f>
        <v>markomanka
168
Medical Doctor, researcher. Complex phenomena and interdisciplinary studies are my things. Travel a lot.
RT @googleresearch: #www2010 Come to the Google booth at WWW-2010 and try your hand at Query Hunt, a query guessing game. The winner of each day gets a Nexus-1.</v>
      </c>
      <c r="AN390" t="s">
        <v>2717</v>
      </c>
      <c r="AO390" t="s">
        <v>3166</v>
      </c>
    </row>
    <row r="391" spans="1:41" ht="34.049999999999997" customHeight="1">
      <c r="A391" s="17" t="s">
        <v>375</v>
      </c>
      <c r="C391" s="60">
        <v>2</v>
      </c>
      <c r="D391" s="60">
        <v>2</v>
      </c>
      <c r="E391" s="61">
        <v>0</v>
      </c>
      <c r="F391" s="61">
        <v>3.5378973105134475</v>
      </c>
      <c r="G391" s="61">
        <v>7.8074666236897566E-4</v>
      </c>
      <c r="H391" s="61">
        <v>1</v>
      </c>
      <c r="I391" s="18"/>
      <c r="J391" s="18"/>
      <c r="K391" s="19">
        <v>2.0628778718258767</v>
      </c>
      <c r="L391" s="20">
        <v>99.970622445249404</v>
      </c>
      <c r="M391" s="18" t="s">
        <v>1839</v>
      </c>
      <c r="N391" s="18"/>
      <c r="O391" s="25" t="s">
        <v>375</v>
      </c>
      <c r="P391" s="26"/>
      <c r="Q391" s="26"/>
      <c r="R391" s="25"/>
      <c r="S391" s="74" t="s">
        <v>3702</v>
      </c>
      <c r="T391" s="21">
        <v>9.6387291881293411</v>
      </c>
      <c r="U391" s="22">
        <v>843.40643310546875</v>
      </c>
      <c r="V391" s="22">
        <v>5867.8466796875</v>
      </c>
      <c r="W391" s="23"/>
      <c r="X391" s="24"/>
      <c r="Y391" s="24"/>
      <c r="Z391" s="15">
        <v>391</v>
      </c>
      <c r="AA391" s="15"/>
      <c r="AB391" s="16"/>
      <c r="AC391">
        <v>19</v>
      </c>
      <c r="AD391">
        <v>32</v>
      </c>
      <c r="AE391">
        <v>369</v>
      </c>
      <c r="AF391">
        <v>1</v>
      </c>
      <c r="AH391" t="s">
        <v>1011</v>
      </c>
      <c r="AI391">
        <v>3600</v>
      </c>
      <c r="AJ391" t="s">
        <v>1384</v>
      </c>
      <c r="AK391" t="s">
        <v>1960</v>
      </c>
      <c r="AL391" t="s">
        <v>2291</v>
      </c>
      <c r="AM391" s="3" t="str">
        <f>Vertices[[#This Row],[Vertex]]&amp;CHAR(10)&amp;Vertices[[#This Row],[Followers]]&amp;CHAR(10)&amp;Vertices[[#This Row],[Description]]&amp;CHAR(10)&amp;Vertices[[#This Row],[Tweet]]</f>
        <v>elguillelmo
32
@ Raleigh Convention Center, waiting for Vint Cerf keynote #www2010</v>
      </c>
      <c r="AN391" t="s">
        <v>2720</v>
      </c>
      <c r="AO391" t="s">
        <v>3169</v>
      </c>
    </row>
    <row r="392" spans="1:41" ht="34.049999999999997" customHeight="1">
      <c r="A392" s="17" t="s">
        <v>379</v>
      </c>
      <c r="C392" s="60">
        <v>0</v>
      </c>
      <c r="D392" s="60">
        <v>1</v>
      </c>
      <c r="E392" s="61">
        <v>0</v>
      </c>
      <c r="F392" s="61">
        <v>3.8557457212713935</v>
      </c>
      <c r="G392" s="61">
        <v>2.561954064444596E-4</v>
      </c>
      <c r="H392" s="61">
        <v>0</v>
      </c>
      <c r="I392" s="18"/>
      <c r="J392" s="18"/>
      <c r="K392" s="19">
        <v>2.1112454655380897</v>
      </c>
      <c r="L392" s="20">
        <v>99.948024326210501</v>
      </c>
      <c r="M392" s="18" t="s">
        <v>1841</v>
      </c>
      <c r="N392" s="18"/>
      <c r="O392" s="25" t="s">
        <v>379</v>
      </c>
      <c r="P392" s="26"/>
      <c r="Q392" s="26"/>
      <c r="R392" s="25"/>
      <c r="S392" s="74" t="s">
        <v>3703</v>
      </c>
      <c r="T392" s="21">
        <v>16.283905486690372</v>
      </c>
      <c r="U392" s="22">
        <v>6146.66015625</v>
      </c>
      <c r="V392" s="22">
        <v>1110.7318115234375</v>
      </c>
      <c r="W392" s="23"/>
      <c r="X392" s="24"/>
      <c r="Y392" s="24"/>
      <c r="Z392" s="15">
        <v>392</v>
      </c>
      <c r="AA392" s="15"/>
      <c r="AB392" s="16"/>
      <c r="AC392">
        <v>39</v>
      </c>
      <c r="AD392">
        <v>52</v>
      </c>
      <c r="AE392">
        <v>205</v>
      </c>
      <c r="AF392">
        <v>0</v>
      </c>
      <c r="AG392" s="14" t="s">
        <v>908</v>
      </c>
      <c r="AH392" t="s">
        <v>1008</v>
      </c>
      <c r="AI392">
        <v>-18000</v>
      </c>
      <c r="AJ392" t="s">
        <v>1386</v>
      </c>
      <c r="AK392" t="s">
        <v>1960</v>
      </c>
      <c r="AL392" t="s">
        <v>2293</v>
      </c>
      <c r="AM392" s="3" t="str">
        <f>Vertices[[#This Row],[Vertex]]&amp;CHAR(10)&amp;Vertices[[#This Row],[Followers]]&amp;CHAR(10)&amp;Vertices[[#This Row],[Description]]&amp;CHAR(10)&amp;Vertices[[#This Row],[Tweet]]</f>
        <v>john_mc_baker
52
Consultant in Emerging Technologies
Agile Development
RFID
Web2.0
Vint Cerf at #www2010 dropping pearls. E.g. "IPv4 adresses will be exhausted in 2012. Maybe the Myans knew something."</v>
      </c>
      <c r="AN392" t="s">
        <v>2722</v>
      </c>
      <c r="AO392" t="s">
        <v>3171</v>
      </c>
    </row>
    <row r="393" spans="1:41" ht="34.049999999999997" customHeight="1">
      <c r="A393" s="17" t="s">
        <v>382</v>
      </c>
      <c r="C393" s="60">
        <v>1</v>
      </c>
      <c r="D393" s="60">
        <v>1</v>
      </c>
      <c r="E393" s="61">
        <v>0</v>
      </c>
      <c r="F393" s="61">
        <v>3.5403422982885084</v>
      </c>
      <c r="G393" s="61">
        <v>1.380641047221821E-3</v>
      </c>
      <c r="H393" s="61">
        <v>0</v>
      </c>
      <c r="I393" s="18"/>
      <c r="J393" s="18"/>
      <c r="K393" s="19">
        <v>2.7061668681983071</v>
      </c>
      <c r="L393" s="20">
        <v>99.670067462031838</v>
      </c>
      <c r="M393" s="18" t="s">
        <v>1844</v>
      </c>
      <c r="N393" s="18"/>
      <c r="O393" s="25" t="s">
        <v>382</v>
      </c>
      <c r="P393" s="26"/>
      <c r="Q393" s="26"/>
      <c r="R393" s="25"/>
      <c r="S393" s="74" t="s">
        <v>3704</v>
      </c>
      <c r="T393" s="21">
        <v>98.01957395899106</v>
      </c>
      <c r="U393" s="22">
        <v>8212.771484375</v>
      </c>
      <c r="V393" s="22">
        <v>2295.502685546875</v>
      </c>
      <c r="W393" s="23"/>
      <c r="X393" s="24"/>
      <c r="Y393" s="24"/>
      <c r="Z393" s="15">
        <v>393</v>
      </c>
      <c r="AA393" s="15"/>
      <c r="AB393" s="16"/>
      <c r="AC393">
        <v>155</v>
      </c>
      <c r="AD393">
        <v>298</v>
      </c>
      <c r="AE393">
        <v>1436</v>
      </c>
      <c r="AF393">
        <v>1</v>
      </c>
      <c r="AG393" t="s">
        <v>911</v>
      </c>
      <c r="AH393" t="s">
        <v>1020</v>
      </c>
      <c r="AI393">
        <v>-18000</v>
      </c>
      <c r="AJ393" t="s">
        <v>1389</v>
      </c>
      <c r="AK393" t="s">
        <v>1960</v>
      </c>
      <c r="AL393" t="s">
        <v>2296</v>
      </c>
      <c r="AM393" s="3" t="str">
        <f>Vertices[[#This Row],[Vertex]]&amp;CHAR(10)&amp;Vertices[[#This Row],[Followers]]&amp;CHAR(10)&amp;Vertices[[#This Row],[Description]]&amp;CHAR(10)&amp;Vertices[[#This Row],[Tweet]]</f>
        <v>humphd
298
Prof, Mozilla Developer, Mozilla Education Lead, Blogger
Heading to #www2010 to speak with @F1LT3R about our web audio work.  My suitcase is overflowing with demos, should be good.</v>
      </c>
      <c r="AN393" t="s">
        <v>2725</v>
      </c>
      <c r="AO393" t="s">
        <v>3174</v>
      </c>
    </row>
    <row r="394" spans="1:41" ht="34.049999999999997" customHeight="1">
      <c r="A394" s="17" t="s">
        <v>385</v>
      </c>
      <c r="C394" s="60">
        <v>2</v>
      </c>
      <c r="D394" s="60">
        <v>2</v>
      </c>
      <c r="E394" s="61">
        <v>0</v>
      </c>
      <c r="F394" s="61">
        <v>4</v>
      </c>
      <c r="G394" s="61">
        <v>1.5247284433394538E-4</v>
      </c>
      <c r="H394" s="61">
        <v>1</v>
      </c>
      <c r="I394" s="18"/>
      <c r="J394" s="18"/>
      <c r="K394" s="19">
        <v>2.2660217654171704</v>
      </c>
      <c r="L394" s="20">
        <v>99.875710345285967</v>
      </c>
      <c r="M394" s="18" t="s">
        <v>1846</v>
      </c>
      <c r="N394" s="18"/>
      <c r="O394" s="25" t="s">
        <v>385</v>
      </c>
      <c r="P394" s="26"/>
      <c r="Q394" s="26"/>
      <c r="R394" s="25"/>
      <c r="S394" s="74" t="s">
        <v>3705</v>
      </c>
      <c r="T394" s="21">
        <v>37.548469642085671</v>
      </c>
      <c r="U394" s="22">
        <v>105.02106475830078</v>
      </c>
      <c r="V394" s="22">
        <v>6953.81201171875</v>
      </c>
      <c r="W394" s="23"/>
      <c r="X394" s="24"/>
      <c r="Y394" s="24"/>
      <c r="Z394" s="15">
        <v>394</v>
      </c>
      <c r="AA394" s="15"/>
      <c r="AB394" s="16"/>
      <c r="AC394">
        <v>115</v>
      </c>
      <c r="AD394">
        <v>116</v>
      </c>
      <c r="AE394">
        <v>555</v>
      </c>
      <c r="AF394">
        <v>0</v>
      </c>
      <c r="AG394" t="s">
        <v>912</v>
      </c>
      <c r="AH394" t="s">
        <v>1008</v>
      </c>
      <c r="AI394">
        <v>-18000</v>
      </c>
      <c r="AJ394" t="s">
        <v>1391</v>
      </c>
      <c r="AK394" t="s">
        <v>1960</v>
      </c>
      <c r="AL394" t="s">
        <v>2298</v>
      </c>
      <c r="AM394" s="3" t="str">
        <f>Vertices[[#This Row],[Vertex]]&amp;CHAR(10)&amp;Vertices[[#This Row],[Followers]]&amp;CHAR(10)&amp;Vertices[[#This Row],[Description]]&amp;CHAR(10)&amp;Vertices[[#This Row],[Tweet]]</f>
        <v>morainium
116
phd student, technophile,  internetologist, purveyor of ideas.
Yes but I chose to go to @ROFLCon instead. Priorities. RT @jhfrith @thelaurenclark Did any of you know about this? http://www2010.org/www/</v>
      </c>
      <c r="AN394" t="s">
        <v>2727</v>
      </c>
      <c r="AO394" t="s">
        <v>3176</v>
      </c>
    </row>
    <row r="395" spans="1:41" ht="34.049999999999997" customHeight="1">
      <c r="A395" s="17" t="s">
        <v>569</v>
      </c>
      <c r="C395" s="60">
        <v>2</v>
      </c>
      <c r="D395" s="60">
        <v>0</v>
      </c>
      <c r="E395" s="61">
        <v>0</v>
      </c>
      <c r="F395" s="61">
        <v>3.8508557457212715</v>
      </c>
      <c r="G395" s="61">
        <v>2.8545991583236709E-4</v>
      </c>
      <c r="H395" s="61">
        <v>0.5</v>
      </c>
      <c r="I395" s="18"/>
      <c r="J395" s="18"/>
      <c r="K395" s="19">
        <v>2.418379685610641</v>
      </c>
      <c r="L395" s="20">
        <v>99.804526270313389</v>
      </c>
      <c r="M395" s="18" t="s">
        <v>1850</v>
      </c>
      <c r="N395" s="18"/>
      <c r="O395" s="25" t="s">
        <v>569</v>
      </c>
      <c r="P395" s="26"/>
      <c r="Q395" s="26"/>
      <c r="R395" s="25"/>
      <c r="S395" s="74" t="s">
        <v>3706</v>
      </c>
      <c r="T395" s="21">
        <v>58.480774982552923</v>
      </c>
      <c r="U395" s="22">
        <v>1250.756103515625</v>
      </c>
      <c r="V395" s="22">
        <v>1533.1533203125</v>
      </c>
      <c r="W395" s="23"/>
      <c r="X395" s="24"/>
      <c r="Y395" s="24"/>
      <c r="Z395" s="15">
        <v>395</v>
      </c>
      <c r="AA395" s="15"/>
      <c r="AB395" s="16"/>
      <c r="AC395">
        <v>48</v>
      </c>
      <c r="AD395">
        <v>179</v>
      </c>
      <c r="AE395">
        <v>883</v>
      </c>
      <c r="AF395">
        <v>4</v>
      </c>
      <c r="AG395" t="s">
        <v>916</v>
      </c>
      <c r="AH395" t="s">
        <v>1008</v>
      </c>
      <c r="AI395">
        <v>-18000</v>
      </c>
      <c r="AJ395" t="s">
        <v>1395</v>
      </c>
      <c r="AK395" t="s">
        <v>1960</v>
      </c>
      <c r="AL395" t="s">
        <v>2302</v>
      </c>
      <c r="AM395" s="3" t="str">
        <f>Vertices[[#This Row],[Vertex]]&amp;CHAR(10)&amp;Vertices[[#This Row],[Followers]]&amp;CHAR(10)&amp;Vertices[[#This Row],[Description]]&amp;CHAR(10)&amp;Vertices[[#This Row],[Tweet]]</f>
        <v>maninranks
179
www.scienceinthetriangle.org
#www2010 Conference in Raleigh this week.  http://bit.ly/cXbwpV gives an idea of what is being discussed, e.g. not banks nor Tea Parties</v>
      </c>
      <c r="AN395" t="s">
        <v>2730</v>
      </c>
      <c r="AO395" t="s">
        <v>3180</v>
      </c>
    </row>
    <row r="396" spans="1:41" ht="34.049999999999997" customHeight="1">
      <c r="A396" s="17" t="s">
        <v>397</v>
      </c>
      <c r="C396" s="60">
        <v>1</v>
      </c>
      <c r="D396" s="60">
        <v>1</v>
      </c>
      <c r="E396" s="61">
        <v>0</v>
      </c>
      <c r="F396" s="61">
        <v>3.7506112469437651</v>
      </c>
      <c r="G396" s="61">
        <v>4.0115918120232821E-4</v>
      </c>
      <c r="H396" s="61">
        <v>0</v>
      </c>
      <c r="I396" s="18"/>
      <c r="J396" s="18"/>
      <c r="K396" s="19">
        <v>2.7351874244256349</v>
      </c>
      <c r="L396" s="20">
        <v>99.656508590608482</v>
      </c>
      <c r="M396" s="18" t="s">
        <v>1855</v>
      </c>
      <c r="N396" s="18"/>
      <c r="O396" s="25" t="s">
        <v>397</v>
      </c>
      <c r="P396" s="26"/>
      <c r="Q396" s="26"/>
      <c r="R396" s="25"/>
      <c r="S396" s="74" t="s">
        <v>3707</v>
      </c>
      <c r="T396" s="21">
        <v>102.00667973812767</v>
      </c>
      <c r="U396" s="22">
        <v>879.97259521484375</v>
      </c>
      <c r="V396" s="22">
        <v>8112.0361328125</v>
      </c>
      <c r="W396" s="23"/>
      <c r="X396" s="24"/>
      <c r="Y396" s="24"/>
      <c r="Z396" s="15">
        <v>396</v>
      </c>
      <c r="AA396" s="15"/>
      <c r="AB396" s="16"/>
      <c r="AC396">
        <v>138</v>
      </c>
      <c r="AD396">
        <v>310</v>
      </c>
      <c r="AE396">
        <v>5717</v>
      </c>
      <c r="AF396">
        <v>14</v>
      </c>
      <c r="AG396" t="s">
        <v>919</v>
      </c>
      <c r="AH396" t="s">
        <v>1012</v>
      </c>
      <c r="AI396">
        <v>-28800</v>
      </c>
      <c r="AJ396" t="s">
        <v>1400</v>
      </c>
      <c r="AK396" t="s">
        <v>1960</v>
      </c>
      <c r="AL396" t="s">
        <v>2307</v>
      </c>
      <c r="AM396" s="3" t="str">
        <f>Vertices[[#This Row],[Vertex]]&amp;CHAR(10)&amp;Vertices[[#This Row],[Followers]]&amp;CHAR(10)&amp;Vertices[[#This Row],[Description]]&amp;CHAR(10)&amp;Vertices[[#This Row],[Tweet]]</f>
        <v>kartographer
310
I switched from Facebook to Twitter so I could log every random thought that came my way. I consider this fair warning.
RT @munmun10: Me at #www2010. Anyone?</v>
      </c>
      <c r="AN396" t="s">
        <v>2734</v>
      </c>
      <c r="AO396" t="s">
        <v>3185</v>
      </c>
    </row>
    <row r="397" spans="1:41" ht="34.049999999999997" customHeight="1">
      <c r="A397" s="17" t="s">
        <v>402</v>
      </c>
      <c r="C397" s="60">
        <v>1</v>
      </c>
      <c r="D397" s="60">
        <v>2</v>
      </c>
      <c r="E397" s="61">
        <v>0</v>
      </c>
      <c r="F397" s="61">
        <v>3.4963325183374083</v>
      </c>
      <c r="G397" s="61">
        <v>1.0311385863978775E-3</v>
      </c>
      <c r="H397" s="61">
        <v>0.5</v>
      </c>
      <c r="I397" s="18"/>
      <c r="J397" s="18"/>
      <c r="K397" s="19">
        <v>3.5622732769044738</v>
      </c>
      <c r="L397" s="20">
        <v>99.27008075504304</v>
      </c>
      <c r="M397" s="18" t="s">
        <v>1859</v>
      </c>
      <c r="N397" s="18"/>
      <c r="O397" s="25" t="s">
        <v>402</v>
      </c>
      <c r="P397" s="26"/>
      <c r="Q397" s="26"/>
      <c r="R397" s="25"/>
      <c r="S397" s="74" t="s">
        <v>3708</v>
      </c>
      <c r="T397" s="21">
        <v>215.63919444352132</v>
      </c>
      <c r="U397" s="22">
        <v>897.4869384765625</v>
      </c>
      <c r="V397" s="22">
        <v>4454.6240234375</v>
      </c>
      <c r="W397" s="23"/>
      <c r="X397" s="24"/>
      <c r="Y397" s="24"/>
      <c r="Z397" s="15">
        <v>397</v>
      </c>
      <c r="AA397" s="15"/>
      <c r="AB397" s="16"/>
      <c r="AC397">
        <v>426</v>
      </c>
      <c r="AD397">
        <v>652</v>
      </c>
      <c r="AE397">
        <v>1253</v>
      </c>
      <c r="AF397">
        <v>0</v>
      </c>
      <c r="AG397" t="s">
        <v>922</v>
      </c>
      <c r="AH397" t="s">
        <v>1008</v>
      </c>
      <c r="AI397">
        <v>-18000</v>
      </c>
      <c r="AJ397" t="s">
        <v>1404</v>
      </c>
      <c r="AK397" t="s">
        <v>1960</v>
      </c>
      <c r="AL397" t="s">
        <v>2311</v>
      </c>
      <c r="AM397" s="3" t="str">
        <f>Vertices[[#This Row],[Vertex]]&amp;CHAR(10)&amp;Vertices[[#This Row],[Followers]]&amp;CHAR(10)&amp;Vertices[[#This Row],[Description]]&amp;CHAR(10)&amp;Vertices[[#This Row],[Tweet]]</f>
        <v>robinlloyd99
652
online science journalist, currently working at Scientific American
RT @BoraZ: #fw2010 #www2010 VCerf: for many in the world, mobile will be main or only access to the Web</v>
      </c>
      <c r="AN397" t="s">
        <v>2738</v>
      </c>
      <c r="AO397" t="s">
        <v>3189</v>
      </c>
    </row>
    <row r="398" spans="1:41" ht="34.049999999999997" customHeight="1">
      <c r="A398" s="17" t="s">
        <v>411</v>
      </c>
      <c r="C398" s="60">
        <v>1</v>
      </c>
      <c r="D398" s="60">
        <v>1</v>
      </c>
      <c r="E398" s="61">
        <v>0</v>
      </c>
      <c r="F398" s="61">
        <v>3.3569682151589242</v>
      </c>
      <c r="G398" s="61">
        <v>1.1436976734122378E-3</v>
      </c>
      <c r="H398" s="61">
        <v>0</v>
      </c>
      <c r="I398" s="18"/>
      <c r="J398" s="18"/>
      <c r="K398" s="19">
        <v>2.0628778718258767</v>
      </c>
      <c r="L398" s="20">
        <v>99.970622445249404</v>
      </c>
      <c r="M398" s="18" t="s">
        <v>1864</v>
      </c>
      <c r="N398" s="18"/>
      <c r="O398" s="25" t="s">
        <v>411</v>
      </c>
      <c r="P398" s="26"/>
      <c r="Q398" s="26"/>
      <c r="R398" s="25"/>
      <c r="S398" s="74" t="s">
        <v>3709</v>
      </c>
      <c r="T398" s="21">
        <v>9.6387291881293411</v>
      </c>
      <c r="U398" s="22">
        <v>4127.35107421875</v>
      </c>
      <c r="V398" s="22">
        <v>1248.87255859375</v>
      </c>
      <c r="W398" s="23"/>
      <c r="X398" s="24"/>
      <c r="Y398" s="24"/>
      <c r="Z398" s="15">
        <v>398</v>
      </c>
      <c r="AA398" s="15"/>
      <c r="AB398" s="16"/>
      <c r="AC398">
        <v>99</v>
      </c>
      <c r="AD398">
        <v>32</v>
      </c>
      <c r="AE398">
        <v>260</v>
      </c>
      <c r="AF398">
        <v>164</v>
      </c>
      <c r="AG398" t="s">
        <v>926</v>
      </c>
      <c r="AH398" t="s">
        <v>1009</v>
      </c>
      <c r="AI398">
        <v>-21600</v>
      </c>
      <c r="AJ398" t="s">
        <v>1409</v>
      </c>
      <c r="AK398" t="s">
        <v>1960</v>
      </c>
      <c r="AL398" t="s">
        <v>2316</v>
      </c>
      <c r="AM398" s="3" t="str">
        <f>Vertices[[#This Row],[Vertex]]&amp;CHAR(10)&amp;Vertices[[#This Row],[Followers]]&amp;CHAR(10)&amp;Vertices[[#This Row],[Description]]&amp;CHAR(10)&amp;Vertices[[#This Row],[Tweet]]</f>
        <v>KatieRoseRepp
32
Info sci Masters student, geeking out on social media for PR, digital collections, and metadata.
@sehr_gut Hey, I know you're a big fan - you know danah boyd is speaking WWW2010 on Thursday, yes?</v>
      </c>
      <c r="AN398" t="s">
        <v>2743</v>
      </c>
      <c r="AO398" t="s">
        <v>3193</v>
      </c>
    </row>
    <row r="399" spans="1:41" ht="34.049999999999997" customHeight="1">
      <c r="A399" s="17" t="s">
        <v>414</v>
      </c>
      <c r="C399" s="60">
        <v>1</v>
      </c>
      <c r="D399" s="60">
        <v>1</v>
      </c>
      <c r="E399" s="61">
        <v>0</v>
      </c>
      <c r="F399" s="61">
        <v>1</v>
      </c>
      <c r="G399" s="61">
        <v>5.892148771349556E-18</v>
      </c>
      <c r="H399" s="61">
        <v>0</v>
      </c>
      <c r="I399" s="18"/>
      <c r="J399" s="18"/>
      <c r="K399" s="19">
        <v>2.5247883917775091</v>
      </c>
      <c r="L399" s="20">
        <v>99.754810408427772</v>
      </c>
      <c r="M399" s="18" t="s">
        <v>1868</v>
      </c>
      <c r="N399" s="18"/>
      <c r="O399" s="25" t="s">
        <v>414</v>
      </c>
      <c r="P399" s="26"/>
      <c r="Q399" s="26"/>
      <c r="R399" s="25"/>
      <c r="S399" s="74" t="s">
        <v>3710</v>
      </c>
      <c r="T399" s="21">
        <v>73.100162839387195</v>
      </c>
      <c r="U399" s="22">
        <v>6603.94140625</v>
      </c>
      <c r="V399" s="22">
        <v>151.08259582519531</v>
      </c>
      <c r="W399" s="23"/>
      <c r="X399" s="24"/>
      <c r="Y399" s="24"/>
      <c r="Z399" s="15">
        <v>399</v>
      </c>
      <c r="AA399" s="15"/>
      <c r="AB399" s="16"/>
      <c r="AC399">
        <v>291</v>
      </c>
      <c r="AD399">
        <v>223</v>
      </c>
      <c r="AE399">
        <v>603</v>
      </c>
      <c r="AF399">
        <v>0</v>
      </c>
      <c r="AG399" t="s">
        <v>929</v>
      </c>
      <c r="AH399" t="s">
        <v>1043</v>
      </c>
      <c r="AI399">
        <v>32400</v>
      </c>
      <c r="AJ399" t="s">
        <v>1413</v>
      </c>
      <c r="AK399" t="s">
        <v>1960</v>
      </c>
      <c r="AL399" t="s">
        <v>2320</v>
      </c>
      <c r="AM399" s="3" t="str">
        <f>Vertices[[#This Row],[Vertex]]&amp;CHAR(10)&amp;Vertices[[#This Row],[Followers]]&amp;CHAR(10)&amp;Vertices[[#This Row],[Description]]&amp;CHAR(10)&amp;Vertices[[#This Row],[Tweet]]</f>
        <v>jonghm
223
Ph.D. student in Computer Science &amp; Engineering; Miscellaneous; Or?
오 이거시 말로만듣던 따따따 ㅎ RT @liza183: 드디어WWW2010의 메인학회가시작됩니다 오프닝 키노트가시작하길 기다리고있습니다 http://twitpic.com/1j3bc3</v>
      </c>
      <c r="AN399" t="s">
        <v>2747</v>
      </c>
      <c r="AO399" t="s">
        <v>3197</v>
      </c>
    </row>
    <row r="400" spans="1:41" ht="34.049999999999997" customHeight="1">
      <c r="A400" s="17" t="s">
        <v>415</v>
      </c>
      <c r="C400" s="60">
        <v>1</v>
      </c>
      <c r="D400" s="60">
        <v>1</v>
      </c>
      <c r="E400" s="61">
        <v>0</v>
      </c>
      <c r="F400" s="61">
        <v>1</v>
      </c>
      <c r="G400" s="61">
        <v>5.892148771349556E-18</v>
      </c>
      <c r="H400" s="61">
        <v>0</v>
      </c>
      <c r="I400" s="18"/>
      <c r="J400" s="18"/>
      <c r="K400" s="19">
        <v>2.5731559854897217</v>
      </c>
      <c r="L400" s="20">
        <v>99.732212289388855</v>
      </c>
      <c r="M400" s="18" t="s">
        <v>1869</v>
      </c>
      <c r="N400" s="18"/>
      <c r="O400" s="25" t="s">
        <v>415</v>
      </c>
      <c r="P400" s="26"/>
      <c r="Q400" s="26"/>
      <c r="R400" s="25"/>
      <c r="S400" s="74" t="s">
        <v>3711</v>
      </c>
      <c r="T400" s="21">
        <v>79.745339137948221</v>
      </c>
      <c r="U400" s="22">
        <v>6521.64501953125</v>
      </c>
      <c r="V400" s="22">
        <v>271.55313110351562</v>
      </c>
      <c r="W400" s="23"/>
      <c r="X400" s="24"/>
      <c r="Y400" s="24"/>
      <c r="Z400" s="15">
        <v>400</v>
      </c>
      <c r="AA400" s="15"/>
      <c r="AB400" s="16"/>
      <c r="AC400">
        <v>75</v>
      </c>
      <c r="AD400">
        <v>243</v>
      </c>
      <c r="AE400">
        <v>1441</v>
      </c>
      <c r="AF400">
        <v>0</v>
      </c>
      <c r="AJ400" t="s">
        <v>1414</v>
      </c>
      <c r="AK400" t="s">
        <v>1960</v>
      </c>
      <c r="AL400" t="s">
        <v>2321</v>
      </c>
      <c r="AM400" s="3" t="str">
        <f>Vertices[[#This Row],[Vertex]]&amp;CHAR(10)&amp;Vertices[[#This Row],[Followers]]&amp;CHAR(10)&amp;Vertices[[#This Row],[Description]]&amp;CHAR(10)&amp;Vertices[[#This Row],[Tweet]]</f>
        <v>liza183
243
드디어WWW2010의 메인학회가시작됩니다 오프닝 키노트가시작하길 기다리고있습니다 http://twitpic.com/1j3bc3</v>
      </c>
      <c r="AN400" t="s">
        <v>2748</v>
      </c>
      <c r="AO400" t="s">
        <v>3198</v>
      </c>
    </row>
    <row r="401" spans="1:41" ht="34.049999999999997" customHeight="1">
      <c r="A401" s="17" t="s">
        <v>420</v>
      </c>
      <c r="C401" s="60">
        <v>0</v>
      </c>
      <c r="D401" s="60">
        <v>1</v>
      </c>
      <c r="E401" s="61">
        <v>0</v>
      </c>
      <c r="F401" s="61">
        <v>3.4669926650366749</v>
      </c>
      <c r="G401" s="61">
        <v>9.4378667951217489E-4</v>
      </c>
      <c r="H401" s="61">
        <v>0</v>
      </c>
      <c r="I401" s="18"/>
      <c r="J401" s="18"/>
      <c r="K401" s="19">
        <v>5.3712212817412333</v>
      </c>
      <c r="L401" s="20">
        <v>98.424911102987608</v>
      </c>
      <c r="M401" s="18" t="s">
        <v>1872</v>
      </c>
      <c r="N401" s="18"/>
      <c r="O401" s="25" t="s">
        <v>420</v>
      </c>
      <c r="P401" s="26"/>
      <c r="Q401" s="26"/>
      <c r="R401" s="25"/>
      <c r="S401" s="74" t="s">
        <v>3712</v>
      </c>
      <c r="T401" s="21">
        <v>464.16878800970392</v>
      </c>
      <c r="U401" s="22">
        <v>6116.57763671875</v>
      </c>
      <c r="V401" s="22">
        <v>1586.8232421875</v>
      </c>
      <c r="W401" s="23"/>
      <c r="X401" s="24"/>
      <c r="Y401" s="24"/>
      <c r="Z401" s="15">
        <v>401</v>
      </c>
      <c r="AA401" s="15"/>
      <c r="AB401" s="16"/>
      <c r="AC401">
        <v>236</v>
      </c>
      <c r="AD401">
        <v>1400</v>
      </c>
      <c r="AE401">
        <v>850</v>
      </c>
      <c r="AF401">
        <v>0</v>
      </c>
      <c r="AG401" t="s">
        <v>932</v>
      </c>
      <c r="AH401" t="s">
        <v>1006</v>
      </c>
      <c r="AI401">
        <v>0</v>
      </c>
      <c r="AJ401" t="s">
        <v>1417</v>
      </c>
      <c r="AK401" t="s">
        <v>1960</v>
      </c>
      <c r="AL401" t="s">
        <v>2324</v>
      </c>
      <c r="AM401" s="3" t="str">
        <f>Vertices[[#This Row],[Vertex]]&amp;CHAR(10)&amp;Vertices[[#This Row],[Followers]]&amp;CHAR(10)&amp;Vertices[[#This Row],[Description]]&amp;CHAR(10)&amp;Vertices[[#This Row],[Tweet]]</f>
        <v>hubculture
1400
Illuminate. Integrate. Elevate.
The future of currency http://hu.vg/futureofmoney @vencurrency #www2010</v>
      </c>
      <c r="AN401" t="s">
        <v>2751</v>
      </c>
      <c r="AO401" t="s">
        <v>3201</v>
      </c>
    </row>
    <row r="402" spans="1:41" ht="34.049999999999997" customHeight="1">
      <c r="A402" s="17" t="s">
        <v>421</v>
      </c>
      <c r="C402" s="60">
        <v>3</v>
      </c>
      <c r="D402" s="60">
        <v>3</v>
      </c>
      <c r="E402" s="61">
        <v>0</v>
      </c>
      <c r="F402" s="61">
        <v>3.584352078239609</v>
      </c>
      <c r="G402" s="61">
        <v>5.6923436153441921E-4</v>
      </c>
      <c r="H402" s="61">
        <v>0.83333333333333337</v>
      </c>
      <c r="I402" s="18"/>
      <c r="J402" s="18"/>
      <c r="K402" s="19">
        <v>2.4933494558645708</v>
      </c>
      <c r="L402" s="20">
        <v>99.76949918580307</v>
      </c>
      <c r="M402" s="18" t="s">
        <v>1874</v>
      </c>
      <c r="N402" s="18"/>
      <c r="O402" s="25" t="s">
        <v>421</v>
      </c>
      <c r="P402" s="26"/>
      <c r="Q402" s="26"/>
      <c r="R402" s="25"/>
      <c r="S402" s="74" t="s">
        <v>3713</v>
      </c>
      <c r="T402" s="21">
        <v>68.780798245322515</v>
      </c>
      <c r="U402" s="22">
        <v>9403.8603515625</v>
      </c>
      <c r="V402" s="22">
        <v>4579.10009765625</v>
      </c>
      <c r="W402" s="23"/>
      <c r="X402" s="24"/>
      <c r="Y402" s="24"/>
      <c r="Z402" s="15">
        <v>402</v>
      </c>
      <c r="AA402" s="15"/>
      <c r="AB402" s="16"/>
      <c r="AC402">
        <v>107</v>
      </c>
      <c r="AD402">
        <v>210</v>
      </c>
      <c r="AE402">
        <v>3215</v>
      </c>
      <c r="AF402">
        <v>50</v>
      </c>
      <c r="AG402" s="14" t="s">
        <v>934</v>
      </c>
      <c r="AH402" t="s">
        <v>1021</v>
      </c>
      <c r="AI402">
        <v>32400</v>
      </c>
      <c r="AJ402" t="s">
        <v>1419</v>
      </c>
      <c r="AK402" t="s">
        <v>1960</v>
      </c>
      <c r="AL402" t="s">
        <v>2326</v>
      </c>
      <c r="AM402" s="3" t="str">
        <f>Vertices[[#This Row],[Vertex]]&amp;CHAR(10)&amp;Vertices[[#This Row],[Followers]]&amp;CHAR(10)&amp;Vertices[[#This Row],[Description]]&amp;CHAR(10)&amp;Vertices[[#This Row],[Tweet]]</f>
        <v>junkimarui
210
東京大学大学院工学系技術経営のM1&amp;情報学環教育部２年。_x000D_
研究は人工知能分野に興味があったり、社会ネットワーク分析やっていたりします。_x000D_
あとSPYSEEに関わっていたり他のこともやってたりします。_x000D_
趣味は旅行と語学です。_x000D_
どうでもいいつぶやき多いですが興味があったらフォローどうぞー！
みーとぅー！ RT @i2k: 実況期待。 RT @tksakaki: Now, I join the session "How to Consume Linked Data on the Web" #WWW2010</v>
      </c>
      <c r="AN402" t="s">
        <v>2753</v>
      </c>
      <c r="AO402" t="s">
        <v>3203</v>
      </c>
    </row>
    <row r="403" spans="1:41" ht="34.049999999999997" customHeight="1">
      <c r="A403" s="17" t="s">
        <v>570</v>
      </c>
      <c r="C403" s="60">
        <v>1</v>
      </c>
      <c r="D403" s="60">
        <v>0</v>
      </c>
      <c r="E403" s="61">
        <v>0</v>
      </c>
      <c r="F403" s="61">
        <v>3.6332518337408315</v>
      </c>
      <c r="G403" s="61">
        <v>7.7313440921396629E-4</v>
      </c>
      <c r="H403" s="61">
        <v>0</v>
      </c>
      <c r="I403" s="18"/>
      <c r="J403" s="18"/>
      <c r="K403" s="19">
        <v>2.1257557436517533</v>
      </c>
      <c r="L403" s="20">
        <v>99.941244890498822</v>
      </c>
      <c r="M403" s="18" t="s">
        <v>1877</v>
      </c>
      <c r="N403" s="18"/>
      <c r="O403" s="25" t="s">
        <v>570</v>
      </c>
      <c r="P403" s="26"/>
      <c r="Q403" s="26"/>
      <c r="R403" s="25"/>
      <c r="S403" s="74" t="s">
        <v>3714</v>
      </c>
      <c r="T403" s="21">
        <v>18.277458376258682</v>
      </c>
      <c r="U403" s="22">
        <v>7454.99560546875</v>
      </c>
      <c r="V403" s="22">
        <v>1870.636474609375</v>
      </c>
      <c r="W403" s="23"/>
      <c r="X403" s="24"/>
      <c r="Y403" s="24"/>
      <c r="Z403" s="15">
        <v>403</v>
      </c>
      <c r="AA403" s="15"/>
      <c r="AB403" s="16"/>
      <c r="AC403">
        <v>64</v>
      </c>
      <c r="AD403">
        <v>58</v>
      </c>
      <c r="AE403">
        <v>1037</v>
      </c>
      <c r="AF403">
        <v>1</v>
      </c>
      <c r="AG403" t="s">
        <v>936</v>
      </c>
      <c r="AH403" t="s">
        <v>1008</v>
      </c>
      <c r="AI403">
        <v>-18000</v>
      </c>
      <c r="AJ403" t="s">
        <v>1422</v>
      </c>
      <c r="AK403" t="s">
        <v>1960</v>
      </c>
      <c r="AL403" t="s">
        <v>2329</v>
      </c>
      <c r="AM403" s="3" t="str">
        <f>Vertices[[#This Row],[Vertex]]&amp;CHAR(10)&amp;Vertices[[#This Row],[Followers]]&amp;CHAR(10)&amp;Vertices[[#This Row],[Description]]&amp;CHAR(10)&amp;Vertices[[#This Row],[Tweet]]</f>
        <v>chadep
58
Web designer, gamer, nerd
Being my first professional conference, I had no clue how complex paper selection was with #www2010. Impressive</v>
      </c>
      <c r="AN403" t="s">
        <v>2756</v>
      </c>
      <c r="AO403" t="s">
        <v>3206</v>
      </c>
    </row>
    <row r="404" spans="1:41" ht="34.049999999999997" customHeight="1">
      <c r="A404" s="17" t="s">
        <v>429</v>
      </c>
      <c r="C404" s="60">
        <v>0</v>
      </c>
      <c r="D404" s="60">
        <v>1</v>
      </c>
      <c r="E404" s="61">
        <v>0</v>
      </c>
      <c r="F404" s="61">
        <v>3.4303178484107582</v>
      </c>
      <c r="G404" s="61">
        <v>1.11241905877815E-3</v>
      </c>
      <c r="H404" s="61">
        <v>0</v>
      </c>
      <c r="I404" s="18"/>
      <c r="J404" s="18"/>
      <c r="K404" s="19">
        <v>3.6324062877871826</v>
      </c>
      <c r="L404" s="20">
        <v>99.237313482436605</v>
      </c>
      <c r="M404" s="18" t="s">
        <v>1879</v>
      </c>
      <c r="N404" s="18"/>
      <c r="O404" s="25" t="s">
        <v>429</v>
      </c>
      <c r="P404" s="26"/>
      <c r="Q404" s="26"/>
      <c r="R404" s="25"/>
      <c r="S404" s="74" t="s">
        <v>3715</v>
      </c>
      <c r="T404" s="21">
        <v>225.27470007643481</v>
      </c>
      <c r="U404" s="22">
        <v>2573.60791015625</v>
      </c>
      <c r="V404" s="22">
        <v>8890.6279296875</v>
      </c>
      <c r="W404" s="23"/>
      <c r="X404" s="24"/>
      <c r="Y404" s="24"/>
      <c r="Z404" s="15">
        <v>404</v>
      </c>
      <c r="AA404" s="15"/>
      <c r="AB404" s="16"/>
      <c r="AC404">
        <v>279</v>
      </c>
      <c r="AD404">
        <v>681</v>
      </c>
      <c r="AE404">
        <v>6087</v>
      </c>
      <c r="AF404">
        <v>490</v>
      </c>
      <c r="AG404" t="s">
        <v>937</v>
      </c>
      <c r="AH404" t="s">
        <v>1008</v>
      </c>
      <c r="AI404">
        <v>-18000</v>
      </c>
      <c r="AJ404" t="s">
        <v>1424</v>
      </c>
      <c r="AK404" t="s">
        <v>1960</v>
      </c>
      <c r="AL404" t="s">
        <v>2331</v>
      </c>
      <c r="AM404" s="3" t="str">
        <f>Vertices[[#This Row],[Vertex]]&amp;CHAR(10)&amp;Vertices[[#This Row],[Followers]]&amp;CHAR(10)&amp;Vertices[[#This Row],[Description]]&amp;CHAR(10)&amp;Vertices[[#This Row],[Tweet]]</f>
        <v>gotoPlanB
681
Technology Fellow at The Poynter Institute. Instructor at the University of Florida. News design and cognition researcher.
The other Jonas brother. RT @christangrant: "Jeff Jonas says every datum is a query" #www2010 his blog-&gt; http://bit.ly/c8DS8b -</v>
      </c>
      <c r="AN404" t="s">
        <v>2758</v>
      </c>
      <c r="AO404" t="s">
        <v>3208</v>
      </c>
    </row>
    <row r="405" spans="1:41" ht="34.049999999999997" customHeight="1">
      <c r="A405" s="17" t="s">
        <v>450</v>
      </c>
      <c r="C405" s="60">
        <v>1</v>
      </c>
      <c r="D405" s="60">
        <v>1</v>
      </c>
      <c r="E405" s="61">
        <v>0</v>
      </c>
      <c r="F405" s="61">
        <v>3.4303178484107582</v>
      </c>
      <c r="G405" s="61">
        <v>1.11241905877815E-3</v>
      </c>
      <c r="H405" s="61">
        <v>0</v>
      </c>
      <c r="I405" s="18"/>
      <c r="J405" s="18"/>
      <c r="K405" s="19">
        <v>2.2466747279322852</v>
      </c>
      <c r="L405" s="20">
        <v>99.884749592901528</v>
      </c>
      <c r="M405" s="18" t="s">
        <v>1884</v>
      </c>
      <c r="N405" s="18"/>
      <c r="O405" s="25" t="s">
        <v>450</v>
      </c>
      <c r="P405" s="26"/>
      <c r="Q405" s="26"/>
      <c r="R405" s="25"/>
      <c r="S405" s="74" t="s">
        <v>3716</v>
      </c>
      <c r="T405" s="21">
        <v>34.890399122661258</v>
      </c>
      <c r="U405" s="22">
        <v>2914.738037109375</v>
      </c>
      <c r="V405" s="22">
        <v>9057.15234375</v>
      </c>
      <c r="W405" s="23"/>
      <c r="X405" s="24"/>
      <c r="Y405" s="24"/>
      <c r="Z405" s="15">
        <v>405</v>
      </c>
      <c r="AA405" s="15"/>
      <c r="AB405" s="16"/>
      <c r="AC405">
        <v>68</v>
      </c>
      <c r="AD405">
        <v>108</v>
      </c>
      <c r="AE405">
        <v>600</v>
      </c>
      <c r="AF405">
        <v>8</v>
      </c>
      <c r="AG405" t="s">
        <v>940</v>
      </c>
      <c r="AH405" t="s">
        <v>1008</v>
      </c>
      <c r="AI405">
        <v>-18000</v>
      </c>
      <c r="AJ405" t="s">
        <v>1429</v>
      </c>
      <c r="AK405" t="s">
        <v>1960</v>
      </c>
      <c r="AL405" t="s">
        <v>2336</v>
      </c>
      <c r="AM405" s="3" t="str">
        <f>Vertices[[#This Row],[Vertex]]&amp;CHAR(10)&amp;Vertices[[#This Row],[Followers]]&amp;CHAR(10)&amp;Vertices[[#This Row],[Description]]&amp;CHAR(10)&amp;Vertices[[#This Row],[Tweet]]</f>
        <v>virup
108
Grad Student - Computer Science
RT @christangrant: There is nothing like learning from people who went through what you are going through! #www2010</v>
      </c>
      <c r="AN405" t="s">
        <v>2763</v>
      </c>
      <c r="AO405" t="s">
        <v>3213</v>
      </c>
    </row>
    <row r="406" spans="1:41" ht="34.049999999999997" customHeight="1">
      <c r="A406" s="17" t="s">
        <v>459</v>
      </c>
      <c r="C406" s="60">
        <v>2</v>
      </c>
      <c r="D406" s="60">
        <v>2</v>
      </c>
      <c r="E406" s="61">
        <v>0</v>
      </c>
      <c r="F406" s="61">
        <v>3.4645476772616135</v>
      </c>
      <c r="G406" s="61">
        <v>2.6797579193012042E-3</v>
      </c>
      <c r="H406" s="61">
        <v>1</v>
      </c>
      <c r="I406" s="18"/>
      <c r="J406" s="18"/>
      <c r="K406" s="19">
        <v>2.2418379685610641</v>
      </c>
      <c r="L406" s="20">
        <v>99.887009404805426</v>
      </c>
      <c r="M406" s="18" t="s">
        <v>1753</v>
      </c>
      <c r="N406" s="18"/>
      <c r="O406" s="25" t="s">
        <v>459</v>
      </c>
      <c r="P406" s="26"/>
      <c r="Q406" s="26"/>
      <c r="R406" s="25"/>
      <c r="S406" s="74" t="s">
        <v>3717</v>
      </c>
      <c r="T406" s="21">
        <v>34.225881492805158</v>
      </c>
      <c r="U406" s="22">
        <v>8981.462890625</v>
      </c>
      <c r="V406" s="22">
        <v>6875.00244140625</v>
      </c>
      <c r="W406" s="23"/>
      <c r="X406" s="24"/>
      <c r="Y406" s="24"/>
      <c r="Z406" s="15">
        <v>406</v>
      </c>
      <c r="AA406" s="15"/>
      <c r="AB406" s="16"/>
      <c r="AC406">
        <v>91</v>
      </c>
      <c r="AD406">
        <v>106</v>
      </c>
      <c r="AE406">
        <v>310</v>
      </c>
      <c r="AF406">
        <v>0</v>
      </c>
      <c r="AH406" t="s">
        <v>1026</v>
      </c>
      <c r="AI406">
        <v>3600</v>
      </c>
      <c r="AJ406" t="s">
        <v>1431</v>
      </c>
      <c r="AK406" t="s">
        <v>1960</v>
      </c>
      <c r="AL406" t="s">
        <v>2338</v>
      </c>
      <c r="AM406" s="3" t="str">
        <f>Vertices[[#This Row],[Vertex]]&amp;CHAR(10)&amp;Vertices[[#This Row],[Followers]]&amp;CHAR(10)&amp;Vertices[[#This Row],[Description]]&amp;CHAR(10)&amp;Vertices[[#This Row],[Tweet]]</f>
        <v>biblionomicon
106
Vint Cerf just mentioning the 'internet enabled surfboard' NOT referring to the #iPad but a real surfboard :) #www2010</v>
      </c>
      <c r="AN406" t="s">
        <v>2765</v>
      </c>
      <c r="AO406" t="s">
        <v>2947</v>
      </c>
    </row>
    <row r="407" spans="1:41" ht="34.049999999999997" customHeight="1">
      <c r="A407" s="17" t="s">
        <v>460</v>
      </c>
      <c r="C407" s="60">
        <v>3</v>
      </c>
      <c r="D407" s="60">
        <v>2</v>
      </c>
      <c r="E407" s="61">
        <v>0</v>
      </c>
      <c r="F407" s="61">
        <v>3.3276283618581908</v>
      </c>
      <c r="G407" s="61">
        <v>3.1502965987852539E-3</v>
      </c>
      <c r="H407" s="61">
        <v>1</v>
      </c>
      <c r="I407" s="18"/>
      <c r="J407" s="18"/>
      <c r="K407" s="19">
        <v>5.4993954050785971</v>
      </c>
      <c r="L407" s="20">
        <v>98.365026087534474</v>
      </c>
      <c r="M407" s="18" t="s">
        <v>1886</v>
      </c>
      <c r="N407" s="18"/>
      <c r="O407" s="25" t="s">
        <v>460</v>
      </c>
      <c r="P407" s="26"/>
      <c r="Q407" s="26"/>
      <c r="R407" s="25"/>
      <c r="S407" s="74" t="s">
        <v>3718</v>
      </c>
      <c r="T407" s="21">
        <v>481.77850520089061</v>
      </c>
      <c r="U407" s="22">
        <v>1485.248291015625</v>
      </c>
      <c r="V407" s="22">
        <v>5925.1357421875</v>
      </c>
      <c r="W407" s="23"/>
      <c r="X407" s="24"/>
      <c r="Y407" s="24"/>
      <c r="Z407" s="15">
        <v>407</v>
      </c>
      <c r="AA407" s="15"/>
      <c r="AB407" s="16"/>
      <c r="AC407">
        <v>661</v>
      </c>
      <c r="AD407">
        <v>1453</v>
      </c>
      <c r="AE407">
        <v>26303</v>
      </c>
      <c r="AF407">
        <v>63</v>
      </c>
      <c r="AG407" t="s">
        <v>942</v>
      </c>
      <c r="AH407" t="s">
        <v>1032</v>
      </c>
      <c r="AI407">
        <v>-14400</v>
      </c>
      <c r="AJ407" t="s">
        <v>1432</v>
      </c>
      <c r="AK407" t="s">
        <v>1960</v>
      </c>
      <c r="AL407" t="s">
        <v>2339</v>
      </c>
      <c r="AM407" s="3" t="str">
        <f>Vertices[[#This Row],[Vertex]]&amp;CHAR(10)&amp;Vertices[[#This Row],[Followers]]&amp;CHAR(10)&amp;Vertices[[#This Row],[Description]]&amp;CHAR(10)&amp;Vertices[[#This Row],[Tweet]]</f>
        <v>aneel
1453
am: geek, agitator | into: biz, tech, nyc | speak: only for myself | work: cisco
RT @doug_tidwell: Vint Cerf: interesting comparison of dark matter (95% of the universe) &amp; dark data (can't be found by search engines or Web tech) #www2010</v>
      </c>
      <c r="AN407" t="s">
        <v>2766</v>
      </c>
      <c r="AO407" t="s">
        <v>3215</v>
      </c>
    </row>
    <row r="408" spans="1:41" ht="34.049999999999997" customHeight="1">
      <c r="A408" s="17" t="s">
        <v>467</v>
      </c>
      <c r="C408" s="60">
        <v>2</v>
      </c>
      <c r="D408" s="60">
        <v>2</v>
      </c>
      <c r="E408" s="61">
        <v>0</v>
      </c>
      <c r="F408" s="61">
        <v>3.1833740831295843</v>
      </c>
      <c r="G408" s="61">
        <v>1.2770259569182697E-2</v>
      </c>
      <c r="H408" s="61">
        <v>1</v>
      </c>
      <c r="I408" s="18"/>
      <c r="J408" s="18"/>
      <c r="K408" s="19">
        <v>2.3313180169286576</v>
      </c>
      <c r="L408" s="20">
        <v>99.845202884583429</v>
      </c>
      <c r="M408" s="18" t="s">
        <v>1888</v>
      </c>
      <c r="N408" s="18"/>
      <c r="O408" s="25" t="s">
        <v>467</v>
      </c>
      <c r="P408" s="26"/>
      <c r="Q408" s="26"/>
      <c r="R408" s="25"/>
      <c r="S408" s="74" t="s">
        <v>3719</v>
      </c>
      <c r="T408" s="21">
        <v>46.519457645143063</v>
      </c>
      <c r="U408" s="22">
        <v>8687.8681640625</v>
      </c>
      <c r="V408" s="22">
        <v>5709.8671875</v>
      </c>
      <c r="W408" s="23"/>
      <c r="X408" s="24"/>
      <c r="Y408" s="24"/>
      <c r="Z408" s="15">
        <v>408</v>
      </c>
      <c r="AA408" s="15"/>
      <c r="AB408" s="16"/>
      <c r="AC408">
        <v>94</v>
      </c>
      <c r="AD408">
        <v>143</v>
      </c>
      <c r="AE408">
        <v>2094</v>
      </c>
      <c r="AF408">
        <v>2</v>
      </c>
      <c r="AG408" t="s">
        <v>943</v>
      </c>
      <c r="AH408" t="s">
        <v>1006</v>
      </c>
      <c r="AI408">
        <v>0</v>
      </c>
      <c r="AJ408" t="s">
        <v>1434</v>
      </c>
      <c r="AK408" t="s">
        <v>1960</v>
      </c>
      <c r="AL408" t="s">
        <v>2341</v>
      </c>
      <c r="AM408" s="3" t="str">
        <f>Vertices[[#This Row],[Vertex]]&amp;CHAR(10)&amp;Vertices[[#This Row],[Followers]]&amp;CHAR(10)&amp;Vertices[[#This Row],[Description]]&amp;CHAR(10)&amp;Vertices[[#This Row],[Tweet]]</f>
        <v>t_pk
143
UX Designer / Developer, Server progammer, Gamer, Motorcyclist and Wedding DJ 
@tommyh can you bring me back some fudge or something? #www2010</v>
      </c>
      <c r="AN408" t="s">
        <v>2768</v>
      </c>
      <c r="AO408" t="s">
        <v>3217</v>
      </c>
    </row>
    <row r="409" spans="1:41" ht="34.049999999999997" customHeight="1">
      <c r="A409" s="17" t="s">
        <v>472</v>
      </c>
      <c r="C409" s="60">
        <v>0</v>
      </c>
      <c r="D409" s="60">
        <v>1</v>
      </c>
      <c r="E409" s="61">
        <v>0</v>
      </c>
      <c r="F409" s="61">
        <v>4.0611246943765282</v>
      </c>
      <c r="G409" s="61">
        <v>4.4967511531616137E-4</v>
      </c>
      <c r="H409" s="61">
        <v>0</v>
      </c>
      <c r="I409" s="18"/>
      <c r="J409" s="18"/>
      <c r="K409" s="19">
        <v>3.158403869407497</v>
      </c>
      <c r="L409" s="20">
        <v>99.458775049017973</v>
      </c>
      <c r="M409" s="18" t="s">
        <v>1890</v>
      </c>
      <c r="N409" s="18"/>
      <c r="O409" s="25" t="s">
        <v>472</v>
      </c>
      <c r="P409" s="26"/>
      <c r="Q409" s="26"/>
      <c r="R409" s="25"/>
      <c r="S409" s="74" t="s">
        <v>3720</v>
      </c>
      <c r="T409" s="21">
        <v>160.15197235053671</v>
      </c>
      <c r="U409" s="22">
        <v>9361.232421875</v>
      </c>
      <c r="V409" s="22">
        <v>2845.4052734375</v>
      </c>
      <c r="W409" s="23"/>
      <c r="X409" s="24"/>
      <c r="Y409" s="24"/>
      <c r="Z409" s="15">
        <v>409</v>
      </c>
      <c r="AA409" s="15"/>
      <c r="AB409" s="16"/>
      <c r="AC409">
        <v>582</v>
      </c>
      <c r="AD409">
        <v>485</v>
      </c>
      <c r="AE409">
        <v>1857</v>
      </c>
      <c r="AF409">
        <v>4</v>
      </c>
      <c r="AG409" t="s">
        <v>945</v>
      </c>
      <c r="AH409" t="s">
        <v>1006</v>
      </c>
      <c r="AI409">
        <v>0</v>
      </c>
      <c r="AJ409" t="s">
        <v>1436</v>
      </c>
      <c r="AK409" t="s">
        <v>1960</v>
      </c>
      <c r="AL409" t="s">
        <v>2343</v>
      </c>
      <c r="AM409" s="3" t="str">
        <f>Vertices[[#This Row],[Vertex]]&amp;CHAR(10)&amp;Vertices[[#This Row],[Followers]]&amp;CHAR(10)&amp;Vertices[[#This Row],[Description]]&amp;CHAR(10)&amp;Vertices[[#This Row],[Tweet]]</f>
        <v>nrparmar
485
Acting Moodle Operations Manager &amp; Learning Technologist within the e-Learning team in the Learning &amp; Teaching Enhancement Office, University of Bath, UK.
@briank_live but which one are we more of - producer or consumer? #www2010</v>
      </c>
      <c r="AN409" t="s">
        <v>2770</v>
      </c>
      <c r="AO409" t="s">
        <v>3219</v>
      </c>
    </row>
    <row r="410" spans="1:41" ht="34.049999999999997" customHeight="1">
      <c r="A410" s="17" t="s">
        <v>502</v>
      </c>
      <c r="C410" s="60">
        <v>1</v>
      </c>
      <c r="D410" s="60">
        <v>1</v>
      </c>
      <c r="E410" s="61">
        <v>0</v>
      </c>
      <c r="F410" s="61">
        <v>3.4718826405867969</v>
      </c>
      <c r="G410" s="61">
        <v>7.4850324073267097E-4</v>
      </c>
      <c r="H410" s="61">
        <v>0</v>
      </c>
      <c r="I410" s="18"/>
      <c r="J410" s="18"/>
      <c r="K410" s="19">
        <v>10</v>
      </c>
      <c r="L410" s="20">
        <v>95.883752617061575</v>
      </c>
      <c r="M410" s="18" t="s">
        <v>1903</v>
      </c>
      <c r="N410" s="18"/>
      <c r="O410" s="25" t="s">
        <v>502</v>
      </c>
      <c r="P410" s="26"/>
      <c r="Q410" s="26"/>
      <c r="R410" s="25"/>
      <c r="S410" s="25" t="s">
        <v>3721</v>
      </c>
      <c r="T410" s="21">
        <v>1211.4188627828919</v>
      </c>
      <c r="U410" s="22">
        <v>1018.5282592773437</v>
      </c>
      <c r="V410" s="22">
        <v>5177.30517578125</v>
      </c>
      <c r="W410" s="23"/>
      <c r="X410" s="24"/>
      <c r="Y410" s="24"/>
      <c r="Z410" s="15">
        <v>410</v>
      </c>
      <c r="AA410" s="15"/>
      <c r="AB410" s="16"/>
      <c r="AC410">
        <v>731</v>
      </c>
      <c r="AD410">
        <v>3649</v>
      </c>
      <c r="AE410">
        <v>3238</v>
      </c>
      <c r="AF410">
        <v>154</v>
      </c>
      <c r="AG410" t="s">
        <v>955</v>
      </c>
      <c r="AH410" t="s">
        <v>1008</v>
      </c>
      <c r="AI410">
        <v>-18000</v>
      </c>
      <c r="AJ410" t="s">
        <v>1449</v>
      </c>
      <c r="AK410" t="s">
        <v>1960</v>
      </c>
      <c r="AL410" t="s">
        <v>2356</v>
      </c>
      <c r="AM410" s="3" t="str">
        <f>Vertices[[#This Row],[Vertex]]&amp;CHAR(10)&amp;Vertices[[#This Row],[Followers]]&amp;CHAR(10)&amp;Vertices[[#This Row],[Description]]&amp;CHAR(10)&amp;Vertices[[#This Row],[Tweet]]</f>
        <v>mattizcoop
3649
Journalist with Conde Nast Portfolio, New Republic, Atlantic, TPM, Washington Monthly, Time, Newsweek, and now financial crisis commission. My views only. 
RT @lrainie: Vint Cerf: cloud computing is at same stage of development as computer networking in 1973 #www2010</v>
      </c>
      <c r="AN410" t="s">
        <v>2783</v>
      </c>
      <c r="AO410" t="s">
        <v>3232</v>
      </c>
    </row>
    <row r="411" spans="1:41" ht="34.049999999999997" customHeight="1">
      <c r="A411" s="17" t="s">
        <v>525</v>
      </c>
      <c r="C411" s="60">
        <v>1</v>
      </c>
      <c r="D411" s="60">
        <v>3</v>
      </c>
      <c r="E411" s="61">
        <v>0</v>
      </c>
      <c r="F411" s="61">
        <v>3.317848410757946</v>
      </c>
      <c r="G411" s="61">
        <v>1.0031114204808518E-3</v>
      </c>
      <c r="H411" s="61">
        <v>0.5</v>
      </c>
      <c r="I411" s="18"/>
      <c r="J411" s="18"/>
      <c r="K411" s="19">
        <v>2.229746070133011</v>
      </c>
      <c r="L411" s="20">
        <v>99.892658934565148</v>
      </c>
      <c r="M411" s="18" t="s">
        <v>1911</v>
      </c>
      <c r="N411" s="18"/>
      <c r="O411" s="25" t="s">
        <v>525</v>
      </c>
      <c r="P411" s="26"/>
      <c r="Q411" s="26"/>
      <c r="R411" s="25"/>
      <c r="S411" s="25" t="s">
        <v>3722</v>
      </c>
      <c r="T411" s="21">
        <v>32.564587418164898</v>
      </c>
      <c r="U411" s="22">
        <v>1728.670654296875</v>
      </c>
      <c r="V411" s="22">
        <v>2238.445068359375</v>
      </c>
      <c r="W411" s="23"/>
      <c r="X411" s="24"/>
      <c r="Y411" s="24"/>
      <c r="Z411" s="15">
        <v>411</v>
      </c>
      <c r="AA411" s="15"/>
      <c r="AB411" s="16"/>
      <c r="AC411">
        <v>108</v>
      </c>
      <c r="AD411">
        <v>101</v>
      </c>
      <c r="AE411">
        <v>190</v>
      </c>
      <c r="AF411">
        <v>1</v>
      </c>
      <c r="AH411" t="s">
        <v>1008</v>
      </c>
      <c r="AI411">
        <v>-18000</v>
      </c>
      <c r="AJ411" t="s">
        <v>1457</v>
      </c>
      <c r="AK411" t="s">
        <v>1960</v>
      </c>
      <c r="AL411" t="s">
        <v>2364</v>
      </c>
      <c r="AM411" s="3" t="str">
        <f>Vertices[[#This Row],[Vertex]]&amp;CHAR(10)&amp;Vertices[[#This Row],[Followers]]&amp;CHAR(10)&amp;Vertices[[#This Row],[Description]]&amp;CHAR(10)&amp;Vertices[[#This Row],[Tweet]]</f>
        <v>jcconway
101
Vint Cerf is delivering keynote on the official kickoff day, though there have been many sessions Mon and Tue #www2010</v>
      </c>
      <c r="AN411" t="s">
        <v>2790</v>
      </c>
      <c r="AO411" t="s">
        <v>3240</v>
      </c>
    </row>
    <row r="412" spans="1:41" ht="34.049999999999997" customHeight="1">
      <c r="A412" s="17" t="s">
        <v>534</v>
      </c>
      <c r="C412" s="60">
        <v>1</v>
      </c>
      <c r="D412" s="60">
        <v>2</v>
      </c>
      <c r="E412" s="61">
        <v>0</v>
      </c>
      <c r="F412" s="61">
        <v>3.1418092909535451</v>
      </c>
      <c r="G412" s="61">
        <v>5.4053872543339742E-3</v>
      </c>
      <c r="H412" s="61">
        <v>0.5</v>
      </c>
      <c r="I412" s="18"/>
      <c r="J412" s="18"/>
      <c r="K412" s="19">
        <v>2.0386940749697704</v>
      </c>
      <c r="L412" s="20">
        <v>99.981921504768863</v>
      </c>
      <c r="M412" s="18" t="s">
        <v>1914</v>
      </c>
      <c r="N412" s="18"/>
      <c r="O412" s="25" t="s">
        <v>534</v>
      </c>
      <c r="P412" s="26"/>
      <c r="Q412" s="26"/>
      <c r="R412" s="25"/>
      <c r="S412" s="25" t="s">
        <v>3723</v>
      </c>
      <c r="T412" s="21">
        <v>6.3161410388488255</v>
      </c>
      <c r="U412" s="22">
        <v>5275.49267578125</v>
      </c>
      <c r="V412" s="22">
        <v>8801.8466796875</v>
      </c>
      <c r="W412" s="23"/>
      <c r="X412" s="24"/>
      <c r="Y412" s="24"/>
      <c r="Z412" s="15">
        <v>412</v>
      </c>
      <c r="AA412" s="15"/>
      <c r="AB412" s="16"/>
      <c r="AC412">
        <v>22</v>
      </c>
      <c r="AD412">
        <v>22</v>
      </c>
      <c r="AE412">
        <v>25</v>
      </c>
      <c r="AF412">
        <v>6</v>
      </c>
      <c r="AH412" t="s">
        <v>1024</v>
      </c>
      <c r="AI412">
        <v>3600</v>
      </c>
      <c r="AJ412" t="s">
        <v>1460</v>
      </c>
      <c r="AK412" t="s">
        <v>1960</v>
      </c>
      <c r="AL412" t="s">
        <v>2367</v>
      </c>
      <c r="AM412" s="3" t="str">
        <f>Vertices[[#This Row],[Vertex]]&amp;CHAR(10)&amp;Vertices[[#This Row],[Followers]]&amp;CHAR(10)&amp;Vertices[[#This Row],[Description]]&amp;CHAR(10)&amp;Vertices[[#This Row],[Tweet]]</f>
        <v>woholz
22
#www2010 most wanted presentation: the guy with the ipad, collecting fingerprints of most of the audience http://twitpic.com/1ivb58</v>
      </c>
      <c r="AN412" t="s">
        <v>2792</v>
      </c>
      <c r="AO412" t="s">
        <v>3243</v>
      </c>
    </row>
    <row r="413" spans="1:41" ht="34.049999999999997" customHeight="1">
      <c r="A413" s="17" t="s">
        <v>539</v>
      </c>
      <c r="C413" s="60">
        <v>1</v>
      </c>
      <c r="D413" s="60">
        <v>1</v>
      </c>
      <c r="E413" s="61">
        <v>0</v>
      </c>
      <c r="F413" s="61">
        <v>3.5770171149144256</v>
      </c>
      <c r="G413" s="61">
        <v>2.819864608813488E-3</v>
      </c>
      <c r="H413" s="61">
        <v>0</v>
      </c>
      <c r="I413" s="18"/>
      <c r="J413" s="18"/>
      <c r="K413" s="19">
        <v>2.0241837968561063</v>
      </c>
      <c r="L413" s="20">
        <v>99.988700940480541</v>
      </c>
      <c r="M413" s="18" t="s">
        <v>1916</v>
      </c>
      <c r="N413" s="18"/>
      <c r="O413" s="25" t="s">
        <v>539</v>
      </c>
      <c r="P413" s="26"/>
      <c r="Q413" s="26"/>
      <c r="R413" s="25"/>
      <c r="S413" s="74" t="s">
        <v>3724</v>
      </c>
      <c r="T413" s="21">
        <v>4.3225881492805156</v>
      </c>
      <c r="U413" s="22">
        <v>9090.2529296875</v>
      </c>
      <c r="V413" s="22">
        <v>7185.55712890625</v>
      </c>
      <c r="W413" s="23"/>
      <c r="X413" s="24"/>
      <c r="Y413" s="24"/>
      <c r="Z413" s="15">
        <v>413</v>
      </c>
      <c r="AA413" s="15"/>
      <c r="AB413" s="16"/>
      <c r="AC413">
        <v>9</v>
      </c>
      <c r="AD413">
        <v>16</v>
      </c>
      <c r="AE413">
        <v>534</v>
      </c>
      <c r="AF413">
        <v>0</v>
      </c>
      <c r="AG413" t="s">
        <v>964</v>
      </c>
      <c r="AH413" t="s">
        <v>1009</v>
      </c>
      <c r="AI413">
        <v>-21600</v>
      </c>
      <c r="AJ413" t="s">
        <v>1462</v>
      </c>
      <c r="AK413" t="s">
        <v>1960</v>
      </c>
      <c r="AL413" t="s">
        <v>2369</v>
      </c>
      <c r="AM413" s="3" t="str">
        <f>Vertices[[#This Row],[Vertex]]&amp;CHAR(10)&amp;Vertices[[#This Row],[Followers]]&amp;CHAR(10)&amp;Vertices[[#This Row],[Description]]&amp;CHAR(10)&amp;Vertices[[#This Row],[Tweet]]</f>
        <v>punkish
16
Instead of using tech to make it difficult to do the wrong thing, use tech to make it easy to do the right thing
great session at "Future of Web for Collab Sci". Amazing how many folks don't know about CC0. Need to keep pushing. Keep pushing. #www2010</v>
      </c>
      <c r="AN413" t="s">
        <v>2794</v>
      </c>
      <c r="AO413" t="s">
        <v>3245</v>
      </c>
    </row>
    <row r="414" spans="1:41" ht="34.049999999999997" customHeight="1">
      <c r="A414" s="17" t="s">
        <v>547</v>
      </c>
      <c r="C414" s="60">
        <v>2</v>
      </c>
      <c r="D414" s="60">
        <v>4</v>
      </c>
      <c r="E414" s="61">
        <v>0</v>
      </c>
      <c r="F414" s="61">
        <v>3.0488997555012225</v>
      </c>
      <c r="G414" s="61">
        <v>4.3030018956433927E-3</v>
      </c>
      <c r="H414" s="61">
        <v>0.6</v>
      </c>
      <c r="I414" s="18"/>
      <c r="J414" s="18"/>
      <c r="K414" s="19">
        <v>2.2466747279322852</v>
      </c>
      <c r="L414" s="20">
        <v>99.884749592901528</v>
      </c>
      <c r="M414" s="18" t="s">
        <v>1917</v>
      </c>
      <c r="N414" s="18"/>
      <c r="O414" s="25" t="s">
        <v>547</v>
      </c>
      <c r="P414" s="26"/>
      <c r="Q414" s="26"/>
      <c r="R414" s="25"/>
      <c r="S414" s="74" t="s">
        <v>3725</v>
      </c>
      <c r="T414" s="21">
        <v>34.890399122661258</v>
      </c>
      <c r="U414" s="22">
        <v>1736.4837646484375</v>
      </c>
      <c r="V414" s="22">
        <v>4426.72265625</v>
      </c>
      <c r="W414" s="23"/>
      <c r="X414" s="24"/>
      <c r="Y414" s="24"/>
      <c r="Z414" s="15">
        <v>414</v>
      </c>
      <c r="AA414" s="15"/>
      <c r="AB414" s="16"/>
      <c r="AC414">
        <v>212</v>
      </c>
      <c r="AD414">
        <v>108</v>
      </c>
      <c r="AE414">
        <v>127</v>
      </c>
      <c r="AF414">
        <v>1</v>
      </c>
      <c r="AG414" t="s">
        <v>965</v>
      </c>
      <c r="AH414" t="s">
        <v>1008</v>
      </c>
      <c r="AI414">
        <v>-18000</v>
      </c>
      <c r="AJ414" t="s">
        <v>1463</v>
      </c>
      <c r="AK414" t="s">
        <v>1960</v>
      </c>
      <c r="AL414" t="s">
        <v>2370</v>
      </c>
      <c r="AM414" s="3" t="str">
        <f>Vertices[[#This Row],[Vertex]]&amp;CHAR(10)&amp;Vertices[[#This Row],[Followers]]&amp;CHAR(10)&amp;Vertices[[#This Row],[Description]]&amp;CHAR(10)&amp;Vertices[[#This Row],[Tweet]]</f>
        <v>kroberts10
108
Senior. Loving life.
follow @lcatino 's FutureWeb list to keep get up-to-the-minute reports on #fw2010 #www2010</v>
      </c>
      <c r="AN414" t="s">
        <v>2795</v>
      </c>
      <c r="AO414" t="s">
        <v>3246</v>
      </c>
    </row>
    <row r="415" spans="1:41" ht="34.049999999999997" customHeight="1">
      <c r="A415" s="17" t="s">
        <v>551</v>
      </c>
      <c r="C415" s="60">
        <v>1</v>
      </c>
      <c r="D415" s="60">
        <v>2</v>
      </c>
      <c r="E415" s="61">
        <v>0</v>
      </c>
      <c r="F415" s="61">
        <v>2.9193154034229827</v>
      </c>
      <c r="G415" s="61">
        <v>5.3269609549860628E-3</v>
      </c>
      <c r="H415" s="61">
        <v>0.5</v>
      </c>
      <c r="I415" s="18"/>
      <c r="J415" s="18"/>
      <c r="K415" s="19">
        <v>2.4933494558645708</v>
      </c>
      <c r="L415" s="20">
        <v>99.76949918580307</v>
      </c>
      <c r="M415" s="18" t="s">
        <v>1919</v>
      </c>
      <c r="N415" s="18"/>
      <c r="O415" s="25" t="s">
        <v>551</v>
      </c>
      <c r="P415" s="26"/>
      <c r="Q415" s="26"/>
      <c r="R415" s="25"/>
      <c r="S415" s="74" t="s">
        <v>3726</v>
      </c>
      <c r="T415" s="21">
        <v>68.780798245322515</v>
      </c>
      <c r="U415" s="22">
        <v>1954.8721923828125</v>
      </c>
      <c r="V415" s="22">
        <v>5796.71484375</v>
      </c>
      <c r="W415" s="23"/>
      <c r="X415" s="24"/>
      <c r="Y415" s="24"/>
      <c r="Z415" s="15">
        <v>415</v>
      </c>
      <c r="AA415" s="15"/>
      <c r="AB415" s="16"/>
      <c r="AC415">
        <v>174</v>
      </c>
      <c r="AD415">
        <v>210</v>
      </c>
      <c r="AE415">
        <v>4240</v>
      </c>
      <c r="AF415">
        <v>3</v>
      </c>
      <c r="AG415" t="s">
        <v>967</v>
      </c>
      <c r="AH415" t="s">
        <v>1008</v>
      </c>
      <c r="AI415">
        <v>-18000</v>
      </c>
      <c r="AJ415" t="s">
        <v>1465</v>
      </c>
      <c r="AK415" t="s">
        <v>1960</v>
      </c>
      <c r="AL415" t="s">
        <v>2372</v>
      </c>
      <c r="AM415" s="3" t="str">
        <f>Vertices[[#This Row],[Vertex]]&amp;CHAR(10)&amp;Vertices[[#This Row],[Followers]]&amp;CHAR(10)&amp;Vertices[[#This Row],[Description]]&amp;CHAR(10)&amp;Vertices[[#This Row],[Tweet]]</f>
        <v>efink
210
Professional academic, amateur musician, obsessive fly-fisher, compulsive trouble-maker
RT @futureweb2010: Follow Imagining the Internet's coverage of #fw2010 and #www2010 at @futureweb2010, http://bit.ly/cyolIw, http://bit.ly/imaginingtheinternet</v>
      </c>
      <c r="AN415" t="s">
        <v>2797</v>
      </c>
      <c r="AO415" t="s">
        <v>3248</v>
      </c>
    </row>
    <row r="416" spans="1:41" ht="34.049999999999997" customHeight="1">
      <c r="A416" s="17" t="s">
        <v>571</v>
      </c>
      <c r="C416" s="60">
        <v>1</v>
      </c>
      <c r="D416" s="60">
        <v>0</v>
      </c>
      <c r="E416" s="61">
        <v>0</v>
      </c>
      <c r="F416" s="61">
        <v>3.6161369193154034</v>
      </c>
      <c r="G416" s="61">
        <v>3.8011756307347426E-4</v>
      </c>
      <c r="H416" s="61">
        <v>0</v>
      </c>
      <c r="I416" s="18"/>
      <c r="J416" s="18"/>
      <c r="K416" s="19">
        <v>2.142684401451028</v>
      </c>
      <c r="L416" s="20">
        <v>99.933335548835203</v>
      </c>
      <c r="M416" s="18" t="s">
        <v>1921</v>
      </c>
      <c r="N416" s="18"/>
      <c r="O416" s="25" t="s">
        <v>571</v>
      </c>
      <c r="P416" s="26"/>
      <c r="Q416" s="26"/>
      <c r="R416" s="25"/>
      <c r="S416" s="74" t="s">
        <v>3727</v>
      </c>
      <c r="T416" s="21">
        <v>20.603270080755042</v>
      </c>
      <c r="U416" s="22">
        <v>4752.87060546875</v>
      </c>
      <c r="V416" s="22">
        <v>920.14215087890625</v>
      </c>
      <c r="W416" s="23"/>
      <c r="X416" s="24"/>
      <c r="Y416" s="24"/>
      <c r="Z416" s="15">
        <v>416</v>
      </c>
      <c r="AA416" s="15"/>
      <c r="AB416" s="16"/>
      <c r="AC416">
        <v>1</v>
      </c>
      <c r="AD416">
        <v>65</v>
      </c>
      <c r="AE416">
        <v>275</v>
      </c>
      <c r="AF416">
        <v>0</v>
      </c>
      <c r="AG416" t="s">
        <v>969</v>
      </c>
      <c r="AH416" t="s">
        <v>1012</v>
      </c>
      <c r="AI416">
        <v>-28800</v>
      </c>
      <c r="AJ416" t="s">
        <v>1467</v>
      </c>
      <c r="AK416" t="s">
        <v>1960</v>
      </c>
      <c r="AL416" t="s">
        <v>2374</v>
      </c>
      <c r="AM416" s="3" t="str">
        <f>Vertices[[#This Row],[Vertex]]&amp;CHAR(10)&amp;Vertices[[#This Row],[Followers]]&amp;CHAR(10)&amp;Vertices[[#This Row],[Description]]&amp;CHAR(10)&amp;Vertices[[#This Row],[Tweet]]</f>
        <v>kathy_live
65
Educator, social media practitioner, blogger. This is my LIVE feed. See @kegill for normal tweets!
How do we compensate people for creating intellectual property other than massive DRM? Vint Cerf #www2010 #IP #copyright | cc @kathy_live</v>
      </c>
      <c r="AN416" t="s">
        <v>2513</v>
      </c>
      <c r="AO416" t="s">
        <v>3250</v>
      </c>
    </row>
    <row r="417" spans="1:41" ht="34.049999999999997" customHeight="1">
      <c r="A417" s="17" t="s">
        <v>557</v>
      </c>
      <c r="C417" s="60">
        <v>1</v>
      </c>
      <c r="D417" s="60">
        <v>2</v>
      </c>
      <c r="E417" s="61">
        <v>0</v>
      </c>
      <c r="F417" s="61">
        <v>1</v>
      </c>
      <c r="G417" s="61">
        <v>1.2067120683723891E-14</v>
      </c>
      <c r="H417" s="61">
        <v>1</v>
      </c>
      <c r="I417" s="18"/>
      <c r="J417" s="18"/>
      <c r="K417" s="19">
        <v>2.2490931076178962</v>
      </c>
      <c r="L417" s="20">
        <v>99.883619686949586</v>
      </c>
      <c r="M417" s="18" t="s">
        <v>1922</v>
      </c>
      <c r="N417" s="18"/>
      <c r="O417" s="25" t="s">
        <v>557</v>
      </c>
      <c r="P417" s="26"/>
      <c r="Q417" s="26"/>
      <c r="R417" s="25"/>
      <c r="S417" s="74" t="s">
        <v>3728</v>
      </c>
      <c r="T417" s="21">
        <v>35.222657937589311</v>
      </c>
      <c r="U417" s="22">
        <v>6768.66455078125</v>
      </c>
      <c r="V417" s="22">
        <v>253.90901184082031</v>
      </c>
      <c r="W417" s="23"/>
      <c r="X417" s="24"/>
      <c r="Y417" s="24"/>
      <c r="Z417" s="15">
        <v>417</v>
      </c>
      <c r="AA417" s="15"/>
      <c r="AB417" s="16"/>
      <c r="AC417">
        <v>104</v>
      </c>
      <c r="AD417">
        <v>109</v>
      </c>
      <c r="AE417">
        <v>407</v>
      </c>
      <c r="AF417">
        <v>0</v>
      </c>
      <c r="AG417" t="s">
        <v>970</v>
      </c>
      <c r="AH417" t="s">
        <v>1037</v>
      </c>
      <c r="AI417">
        <v>-10800</v>
      </c>
      <c r="AJ417" t="s">
        <v>1468</v>
      </c>
      <c r="AK417" t="s">
        <v>1960</v>
      </c>
      <c r="AL417" t="s">
        <v>2375</v>
      </c>
      <c r="AM417" s="3" t="str">
        <f>Vertices[[#This Row],[Vertex]]&amp;CHAR(10)&amp;Vertices[[#This Row],[Followers]]&amp;CHAR(10)&amp;Vertices[[#This Row],[Description]]&amp;CHAR(10)&amp;Vertices[[#This Row],[Tweet]]</f>
        <v>reinaldoferraz
109
Apaixonado por acessibilidade, usabilidade e padrões web, HTML, CSS e pizza de mussarela.
DNSSEC é absoutamente necessário: Vint Cerf, na #www2010 @w3cbrasil</v>
      </c>
      <c r="AN417" t="s">
        <v>2799</v>
      </c>
      <c r="AO417" t="s">
        <v>3251</v>
      </c>
    </row>
    <row r="418" spans="1:41" ht="34.049999999999997" customHeight="1">
      <c r="A418" s="17" t="s">
        <v>559</v>
      </c>
      <c r="C418" s="60">
        <v>2</v>
      </c>
      <c r="D418" s="60">
        <v>1</v>
      </c>
      <c r="E418" s="61">
        <v>0</v>
      </c>
      <c r="F418" s="61">
        <v>1</v>
      </c>
      <c r="G418" s="61">
        <v>1.2067120683723891E-14</v>
      </c>
      <c r="H418" s="61">
        <v>1</v>
      </c>
      <c r="I418" s="18"/>
      <c r="J418" s="18"/>
      <c r="K418" s="19">
        <v>5.8041112454655384</v>
      </c>
      <c r="L418" s="20">
        <v>98.222657937589318</v>
      </c>
      <c r="M418" s="18" t="s">
        <v>1923</v>
      </c>
      <c r="N418" s="18"/>
      <c r="O418" s="25" t="s">
        <v>559</v>
      </c>
      <c r="P418" s="26"/>
      <c r="Q418" s="26"/>
      <c r="R418" s="25"/>
      <c r="S418" s="74" t="s">
        <v>3729</v>
      </c>
      <c r="T418" s="21">
        <v>523.64311588182511</v>
      </c>
      <c r="U418" s="22">
        <v>6686.3681640625</v>
      </c>
      <c r="V418" s="22">
        <v>271.3560791015625</v>
      </c>
      <c r="W418" s="23"/>
      <c r="X418" s="24"/>
      <c r="Y418" s="24"/>
      <c r="Z418" s="15">
        <v>418</v>
      </c>
      <c r="AA418" s="15"/>
      <c r="AB418" s="16"/>
      <c r="AC418">
        <v>13</v>
      </c>
      <c r="AD418">
        <v>1579</v>
      </c>
      <c r="AE418">
        <v>299</v>
      </c>
      <c r="AF418">
        <v>0</v>
      </c>
      <c r="AG418" t="s">
        <v>971</v>
      </c>
      <c r="AH418" t="s">
        <v>1037</v>
      </c>
      <c r="AI418">
        <v>-10800</v>
      </c>
      <c r="AJ418" t="s">
        <v>1469</v>
      </c>
      <c r="AK418" t="s">
        <v>1960</v>
      </c>
      <c r="AL418" t="s">
        <v>2376</v>
      </c>
      <c r="AM418" s="3" t="str">
        <f>Vertices[[#This Row],[Vertex]]&amp;CHAR(10)&amp;Vertices[[#This Row],[Followers]]&amp;CHAR(10)&amp;Vertices[[#This Row],[Description]]&amp;CHAR(10)&amp;Vertices[[#This Row],[Tweet]]</f>
        <v>w3cbrasil
1579
Web para todos, em qualquer dispositivo, em qualquer lugar, segura e confiável!
#www2010 Vint Cerf na abertura da Conferência WWW2010 http://twitpic.com/1j3kje</v>
      </c>
      <c r="AN418" t="s">
        <v>2800</v>
      </c>
      <c r="AO418" t="s">
        <v>3252</v>
      </c>
    </row>
    <row r="419" spans="1:41" ht="34.049999999999997" customHeight="1">
      <c r="A419" s="62" t="s">
        <v>558</v>
      </c>
      <c r="C419" s="60">
        <v>2</v>
      </c>
      <c r="D419" s="60">
        <v>2</v>
      </c>
      <c r="E419" s="61">
        <v>0</v>
      </c>
      <c r="F419" s="61">
        <v>1</v>
      </c>
      <c r="G419" s="61">
        <v>1.2067120683723891E-14</v>
      </c>
      <c r="H419" s="61">
        <v>0.5</v>
      </c>
      <c r="I419" s="63"/>
      <c r="J419" s="63"/>
      <c r="K419" s="64">
        <v>2.4353083434099152</v>
      </c>
      <c r="L419" s="65">
        <v>99.796616928649769</v>
      </c>
      <c r="M419" s="63" t="s">
        <v>1924</v>
      </c>
      <c r="N419" s="63"/>
      <c r="O419" s="66" t="s">
        <v>558</v>
      </c>
      <c r="P419" s="67"/>
      <c r="Q419" s="67"/>
      <c r="R419" s="66"/>
      <c r="S419" s="79" t="s">
        <v>3730</v>
      </c>
      <c r="T419" s="68">
        <v>60.806586687049283</v>
      </c>
      <c r="U419" s="69">
        <v>6710.02587890625</v>
      </c>
      <c r="V419" s="69">
        <v>150.88653564453125</v>
      </c>
      <c r="W419" s="70"/>
      <c r="X419" s="71"/>
      <c r="Y419" s="71"/>
      <c r="Z419" s="72">
        <v>419</v>
      </c>
      <c r="AA419" s="72"/>
      <c r="AB419" s="73"/>
      <c r="AC419">
        <v>19</v>
      </c>
      <c r="AD419">
        <v>186</v>
      </c>
      <c r="AE419">
        <v>298</v>
      </c>
      <c r="AF419">
        <v>0</v>
      </c>
      <c r="AJ419" t="s">
        <v>1470</v>
      </c>
      <c r="AK419" t="s">
        <v>1960</v>
      </c>
      <c r="AL419" t="s">
        <v>2377</v>
      </c>
      <c r="AM419" s="3" t="str">
        <f>Vertices[[#This Row],[Vertex]]&amp;CHAR(10)&amp;Vertices[[#This Row],[Followers]]&amp;CHAR(10)&amp;Vertices[[#This Row],[Description]]&amp;CHAR(10)&amp;Vertices[[#This Row],[Tweet]]</f>
        <v>vagnerdiniz
186
RT @w3cbrasil: #www2010 Vint Cerf na abertura da Conferência WWW2010 http://twitpic.com/1j3kje</v>
      </c>
      <c r="AN419" t="s">
        <v>2801</v>
      </c>
      <c r="AO419" t="s">
        <v>3253</v>
      </c>
    </row>
    <row r="420" spans="1:41" ht="34.049999999999997" customHeight="1">
      <c r="A420" s="17" t="s">
        <v>574</v>
      </c>
      <c r="C420" s="60">
        <v>0</v>
      </c>
      <c r="D420" s="60">
        <v>0</v>
      </c>
      <c r="E420" s="61">
        <v>0</v>
      </c>
      <c r="F420" s="61">
        <v>0</v>
      </c>
      <c r="G420" s="61">
        <v>0</v>
      </c>
      <c r="H420" s="61">
        <v>0</v>
      </c>
      <c r="I420" s="18"/>
      <c r="J420" s="18"/>
      <c r="K420" s="19">
        <v>3.0568319226118499</v>
      </c>
      <c r="L420" s="20">
        <v>99.506231098999706</v>
      </c>
      <c r="M420" s="18" t="s">
        <v>1925</v>
      </c>
      <c r="N420" s="18" t="s">
        <v>60</v>
      </c>
      <c r="O420" s="25" t="s">
        <v>574</v>
      </c>
      <c r="P420" s="26"/>
      <c r="Q420" s="26"/>
      <c r="R420" s="25"/>
      <c r="S420" s="74" t="s">
        <v>3731</v>
      </c>
      <c r="T420" s="21">
        <v>146.19710212355855</v>
      </c>
      <c r="U420" s="22">
        <v>3765.0556640625</v>
      </c>
      <c r="V420" s="22">
        <v>210.82270812988281</v>
      </c>
      <c r="W420" s="23"/>
      <c r="X420" s="24"/>
      <c r="Y420" s="24"/>
      <c r="Z420" s="15">
        <v>420</v>
      </c>
      <c r="AA420" s="15"/>
      <c r="AB420" s="16"/>
      <c r="AC420">
        <v>0</v>
      </c>
      <c r="AD420">
        <v>443</v>
      </c>
      <c r="AE420">
        <v>5943</v>
      </c>
      <c r="AF420">
        <v>0</v>
      </c>
      <c r="AG420" t="s">
        <v>972</v>
      </c>
      <c r="AH420" t="s">
        <v>1036</v>
      </c>
      <c r="AI420">
        <v>3600</v>
      </c>
      <c r="AJ420" t="s">
        <v>1471</v>
      </c>
      <c r="AK420" t="s">
        <v>1960</v>
      </c>
      <c r="AL420" t="s">
        <v>2378</v>
      </c>
      <c r="AM420" s="3" t="str">
        <f>Vertices[[#This Row],[Vertex]]&amp;CHAR(10)&amp;Vertices[[#This Row],[Followers]]&amp;CHAR(10)&amp;Vertices[[#This Row],[Description]]&amp;CHAR(10)&amp;Vertices[[#This Row],[Tweet]]</f>
        <v>IP_v6
443
#IPv6 repost bot
#IPv6 repost Vint Cerf's keynote at #www2010: total internet penetration worldwide 26.6%, now advertising for #IPv... http://bit.ly/cl9C92</v>
      </c>
      <c r="AN420" t="s">
        <v>2802</v>
      </c>
      <c r="AO420" t="s">
        <v>3254</v>
      </c>
    </row>
    <row r="421" spans="1:41" ht="34.049999999999997" customHeight="1">
      <c r="A421" s="17" t="s">
        <v>575</v>
      </c>
      <c r="C421" s="60">
        <v>0</v>
      </c>
      <c r="D421" s="60">
        <v>0</v>
      </c>
      <c r="E421" s="61">
        <v>0</v>
      </c>
      <c r="F421" s="61">
        <v>0</v>
      </c>
      <c r="G421" s="61">
        <v>0</v>
      </c>
      <c r="H421" s="61">
        <v>0</v>
      </c>
      <c r="I421" s="18"/>
      <c r="J421" s="18"/>
      <c r="K421" s="19">
        <v>2.1039903264812576</v>
      </c>
      <c r="L421" s="20">
        <v>99.951414044066325</v>
      </c>
      <c r="M421" s="18" t="s">
        <v>1926</v>
      </c>
      <c r="N421" s="18" t="s">
        <v>60</v>
      </c>
      <c r="O421" s="25" t="s">
        <v>575</v>
      </c>
      <c r="P421" s="26"/>
      <c r="Q421" s="26"/>
      <c r="R421" s="25"/>
      <c r="S421" s="74" t="s">
        <v>3732</v>
      </c>
      <c r="T421" s="21">
        <v>15.287129041906217</v>
      </c>
      <c r="U421" s="22">
        <v>1296.1666259765625</v>
      </c>
      <c r="V421" s="22">
        <v>210.82270812988281</v>
      </c>
      <c r="W421" s="23"/>
      <c r="X421" s="24"/>
      <c r="Y421" s="24"/>
      <c r="Z421" s="15">
        <v>421</v>
      </c>
      <c r="AA421" s="15"/>
      <c r="AB421" s="16"/>
      <c r="AC421">
        <v>9</v>
      </c>
      <c r="AD421">
        <v>49</v>
      </c>
      <c r="AE421">
        <v>7049</v>
      </c>
      <c r="AF421">
        <v>0</v>
      </c>
      <c r="AG421" t="s">
        <v>973</v>
      </c>
      <c r="AH421" t="s">
        <v>1021</v>
      </c>
      <c r="AI421">
        <v>32400</v>
      </c>
      <c r="AJ421" t="s">
        <v>1472</v>
      </c>
      <c r="AK421" t="s">
        <v>1960</v>
      </c>
      <c r="AL421" t="s">
        <v>2379</v>
      </c>
      <c r="AM421" s="3" t="str">
        <f>Vertices[[#This Row],[Vertex]]&amp;CHAR(10)&amp;Vertices[[#This Row],[Followers]]&amp;CHAR(10)&amp;Vertices[[#This Row],[Description]]&amp;CHAR(10)&amp;Vertices[[#This Row],[Tweet]]</f>
        <v>pinknews_info
49
ちょっとHなニュースサイト「ピンクニュース」をやってますです。新着情報をつぶやき中。
邦楽終わったなwww: 2010年04月28日 21:58 [ http://bit.ly/c2ZaMI</v>
      </c>
      <c r="AN421" t="s">
        <v>2803</v>
      </c>
      <c r="AO421" t="s">
        <v>3255</v>
      </c>
    </row>
    <row r="422" spans="1:41" ht="34.049999999999997" customHeight="1">
      <c r="A422" s="17" t="s">
        <v>576</v>
      </c>
      <c r="C422" s="60">
        <v>0</v>
      </c>
      <c r="D422" s="60">
        <v>0</v>
      </c>
      <c r="E422" s="61">
        <v>0</v>
      </c>
      <c r="F422" s="61">
        <v>0</v>
      </c>
      <c r="G422" s="61">
        <v>0</v>
      </c>
      <c r="H422" s="61">
        <v>0</v>
      </c>
      <c r="I422" s="18"/>
      <c r="J422" s="18"/>
      <c r="K422" s="19">
        <v>2.6166868198307136</v>
      </c>
      <c r="L422" s="20">
        <v>99.711873982253834</v>
      </c>
      <c r="M422" s="18" t="s">
        <v>1927</v>
      </c>
      <c r="N422" s="18" t="s">
        <v>60</v>
      </c>
      <c r="O422" s="25" t="s">
        <v>576</v>
      </c>
      <c r="P422" s="26"/>
      <c r="Q422" s="26"/>
      <c r="R422" s="25"/>
      <c r="S422" s="74" t="s">
        <v>3733</v>
      </c>
      <c r="T422" s="21">
        <v>85.725997806653154</v>
      </c>
      <c r="U422" s="22">
        <v>2942.092529296875</v>
      </c>
      <c r="V422" s="22">
        <v>210.82270812988281</v>
      </c>
      <c r="W422" s="23"/>
      <c r="X422" s="24"/>
      <c r="Y422" s="24"/>
      <c r="Z422" s="15">
        <v>422</v>
      </c>
      <c r="AA422" s="15"/>
      <c r="AB422" s="16"/>
      <c r="AC422">
        <v>267</v>
      </c>
      <c r="AD422">
        <v>261</v>
      </c>
      <c r="AE422">
        <v>2050</v>
      </c>
      <c r="AF422">
        <v>0</v>
      </c>
      <c r="AG422" t="s">
        <v>974</v>
      </c>
      <c r="AJ422" t="s">
        <v>1473</v>
      </c>
      <c r="AK422" t="s">
        <v>1960</v>
      </c>
      <c r="AL422" t="s">
        <v>2380</v>
      </c>
      <c r="AM422" s="3" t="str">
        <f>Vertices[[#This Row],[Vertex]]&amp;CHAR(10)&amp;Vertices[[#This Row],[Followers]]&amp;CHAR(10)&amp;Vertices[[#This Row],[Description]]&amp;CHAR(10)&amp;Vertices[[#This Row],[Tweet]]</f>
        <v>raleighncnews20
261
Raleigh NC News Headlines
Frequently asked questions about WWW2010 conference - Local Tech Wire: The World Wide Web Conference is a yearly i... http://bit.ly/aMaU8Z</v>
      </c>
      <c r="AN422" t="s">
        <v>2804</v>
      </c>
      <c r="AO422" t="s">
        <v>3256</v>
      </c>
    </row>
    <row r="423" spans="1:41" ht="34.049999999999997" customHeight="1">
      <c r="A423" s="17" t="s">
        <v>577</v>
      </c>
      <c r="C423" s="60">
        <v>0</v>
      </c>
      <c r="D423" s="60">
        <v>0</v>
      </c>
      <c r="E423" s="61">
        <v>0</v>
      </c>
      <c r="F423" s="61">
        <v>0</v>
      </c>
      <c r="G423" s="61">
        <v>0</v>
      </c>
      <c r="H423" s="61">
        <v>0</v>
      </c>
      <c r="I423" s="18"/>
      <c r="J423" s="18"/>
      <c r="K423" s="19">
        <v>2.6868198307134219</v>
      </c>
      <c r="L423" s="20">
        <v>99.679106709647399</v>
      </c>
      <c r="M423" s="18" t="s">
        <v>1928</v>
      </c>
      <c r="N423" s="18" t="s">
        <v>60</v>
      </c>
      <c r="O423" s="25" t="s">
        <v>577</v>
      </c>
      <c r="P423" s="26"/>
      <c r="Q423" s="26"/>
      <c r="R423" s="25"/>
      <c r="S423" s="74" t="s">
        <v>3734</v>
      </c>
      <c r="T423" s="21">
        <v>95.361503439566647</v>
      </c>
      <c r="U423" s="22">
        <v>3106.685546875</v>
      </c>
      <c r="V423" s="22">
        <v>210.82270812988281</v>
      </c>
      <c r="W423" s="23"/>
      <c r="X423" s="24"/>
      <c r="Y423" s="24"/>
      <c r="Z423" s="15">
        <v>423</v>
      </c>
      <c r="AA423" s="15"/>
      <c r="AB423" s="16"/>
      <c r="AC423">
        <v>302</v>
      </c>
      <c r="AD423">
        <v>290</v>
      </c>
      <c r="AE423">
        <v>265</v>
      </c>
      <c r="AF423">
        <v>0</v>
      </c>
      <c r="AG423" t="s">
        <v>975</v>
      </c>
      <c r="AH423" t="s">
        <v>1008</v>
      </c>
      <c r="AI423">
        <v>-18000</v>
      </c>
      <c r="AJ423" t="s">
        <v>1474</v>
      </c>
      <c r="AK423" t="s">
        <v>1960</v>
      </c>
      <c r="AL423" t="s">
        <v>2381</v>
      </c>
      <c r="AM423" s="3" t="str">
        <f>Vertices[[#This Row],[Vertex]]&amp;CHAR(10)&amp;Vertices[[#This Row],[Followers]]&amp;CHAR(10)&amp;Vertices[[#This Row],[Description]]&amp;CHAR(10)&amp;Vertices[[#This Row],[Tweet]]</f>
        <v>GR8C
290
Global Real Estate And Technology Consortium is a nonprofit science org creating standards, protocols, and open source projects. ExecDir @CoreyLeong
attending www2010 today thru fri</v>
      </c>
      <c r="AN423" t="s">
        <v>2805</v>
      </c>
      <c r="AO423" t="s">
        <v>3257</v>
      </c>
    </row>
    <row r="424" spans="1:41" ht="34.049999999999997" customHeight="1">
      <c r="A424" s="17" t="s">
        <v>578</v>
      </c>
      <c r="C424" s="60">
        <v>0</v>
      </c>
      <c r="D424" s="60">
        <v>0</v>
      </c>
      <c r="E424" s="61">
        <v>0</v>
      </c>
      <c r="F424" s="61">
        <v>0</v>
      </c>
      <c r="G424" s="61">
        <v>0</v>
      </c>
      <c r="H424" s="61">
        <v>0</v>
      </c>
      <c r="I424" s="18"/>
      <c r="J424" s="18"/>
      <c r="K424" s="19">
        <v>4.556227327690447</v>
      </c>
      <c r="L424" s="20">
        <v>98.805689408793327</v>
      </c>
      <c r="M424" s="18" t="s">
        <v>1929</v>
      </c>
      <c r="N424" s="18" t="s">
        <v>60</v>
      </c>
      <c r="O424" s="25" t="s">
        <v>578</v>
      </c>
      <c r="P424" s="26"/>
      <c r="Q424" s="26"/>
      <c r="R424" s="25"/>
      <c r="S424" s="74" t="s">
        <v>3735</v>
      </c>
      <c r="T424" s="21">
        <v>352.19756737895051</v>
      </c>
      <c r="U424" s="22">
        <v>4752.611328125</v>
      </c>
      <c r="V424" s="22">
        <v>210.82270812988281</v>
      </c>
      <c r="W424" s="23"/>
      <c r="X424" s="24"/>
      <c r="Y424" s="24"/>
      <c r="Z424" s="15">
        <v>424</v>
      </c>
      <c r="AA424" s="15"/>
      <c r="AB424" s="16"/>
      <c r="AC424">
        <v>200</v>
      </c>
      <c r="AD424">
        <v>1063</v>
      </c>
      <c r="AE424">
        <v>9808</v>
      </c>
      <c r="AF424">
        <v>10</v>
      </c>
      <c r="AG424" t="s">
        <v>976</v>
      </c>
      <c r="AH424" t="s">
        <v>1006</v>
      </c>
      <c r="AI424">
        <v>0</v>
      </c>
      <c r="AJ424" t="s">
        <v>1475</v>
      </c>
      <c r="AK424" t="s">
        <v>1960</v>
      </c>
      <c r="AL424" t="s">
        <v>2382</v>
      </c>
      <c r="AM424" s="3" t="str">
        <f>Vertices[[#This Row],[Vertex]]&amp;CHAR(10)&amp;Vertices[[#This Row],[Followers]]&amp;CHAR(10)&amp;Vertices[[#This Row],[Description]]&amp;CHAR(10)&amp;Vertices[[#This Row],[Tweet]]</f>
        <v>digital_consult
1063
digital guru working in the entertainment industry, raconteur, and dad of one
#www2010 "What is Twitter? A Social Network or a News Media?" - Author datasets here: http://bit.ly/bxBBSz, Paper ... http://bit.ly/96QAmX</v>
      </c>
      <c r="AN424" t="s">
        <v>2806</v>
      </c>
      <c r="AO424" t="s">
        <v>3258</v>
      </c>
    </row>
    <row r="425" spans="1:41" ht="34.049999999999997" customHeight="1">
      <c r="A425" s="17" t="s">
        <v>579</v>
      </c>
      <c r="C425" s="60">
        <v>0</v>
      </c>
      <c r="D425" s="60">
        <v>0</v>
      </c>
      <c r="E425" s="61">
        <v>0</v>
      </c>
      <c r="F425" s="61">
        <v>0</v>
      </c>
      <c r="G425" s="61">
        <v>0</v>
      </c>
      <c r="H425" s="61">
        <v>0</v>
      </c>
      <c r="I425" s="18"/>
      <c r="J425" s="18"/>
      <c r="K425" s="19">
        <v>2.0749697702539298</v>
      </c>
      <c r="L425" s="20">
        <v>99.964972915489682</v>
      </c>
      <c r="M425" s="18" t="s">
        <v>1930</v>
      </c>
      <c r="N425" s="18" t="s">
        <v>60</v>
      </c>
      <c r="O425" s="25" t="s">
        <v>579</v>
      </c>
      <c r="P425" s="26"/>
      <c r="Q425" s="26"/>
      <c r="R425" s="25"/>
      <c r="S425" s="74" t="s">
        <v>3736</v>
      </c>
      <c r="T425" s="21">
        <v>11.300023262769599</v>
      </c>
      <c r="U425" s="22">
        <v>802.388916015625</v>
      </c>
      <c r="V425" s="22">
        <v>210.82270812988281</v>
      </c>
      <c r="W425" s="23"/>
      <c r="X425" s="24"/>
      <c r="Y425" s="24"/>
      <c r="Z425" s="15">
        <v>425</v>
      </c>
      <c r="AA425" s="15"/>
      <c r="AB425" s="16"/>
      <c r="AC425">
        <v>54</v>
      </c>
      <c r="AD425">
        <v>37</v>
      </c>
      <c r="AE425">
        <v>974</v>
      </c>
      <c r="AF425">
        <v>1</v>
      </c>
      <c r="AJ425" t="s">
        <v>1476</v>
      </c>
      <c r="AK425" t="s">
        <v>1960</v>
      </c>
      <c r="AL425" t="s">
        <v>2383</v>
      </c>
      <c r="AM425" s="3" t="str">
        <f>Vertices[[#This Row],[Vertex]]&amp;CHAR(10)&amp;Vertices[[#This Row],[Followers]]&amp;CHAR(10)&amp;Vertices[[#This Row],[Description]]&amp;CHAR(10)&amp;Vertices[[#This Row],[Tweet]]</f>
        <v>corvuskaras
37
あははっ！、、、地中海の場所がわからなくて、検索したら現在地から地中海だった。
場所だけでいいんだがwww
2010年4月28日 午後4:28:13
from TwitBird iPhone http://twitpic.com/1j1ogm</v>
      </c>
      <c r="AN425" s="14" t="s">
        <v>2807</v>
      </c>
      <c r="AO425" t="s">
        <v>3259</v>
      </c>
    </row>
    <row r="426" spans="1:41" ht="34.049999999999997" customHeight="1">
      <c r="A426" s="17" t="s">
        <v>580</v>
      </c>
      <c r="C426" s="60">
        <v>0</v>
      </c>
      <c r="D426" s="60">
        <v>0</v>
      </c>
      <c r="E426" s="61">
        <v>0</v>
      </c>
      <c r="F426" s="61">
        <v>0</v>
      </c>
      <c r="G426" s="61">
        <v>0</v>
      </c>
      <c r="H426" s="61">
        <v>0</v>
      </c>
      <c r="I426" s="18"/>
      <c r="J426" s="18"/>
      <c r="K426" s="19">
        <v>4.2249093107617899</v>
      </c>
      <c r="L426" s="20">
        <v>98.960486524209898</v>
      </c>
      <c r="M426" s="18" t="s">
        <v>1931</v>
      </c>
      <c r="N426" s="18" t="s">
        <v>60</v>
      </c>
      <c r="O426" s="25" t="s">
        <v>580</v>
      </c>
      <c r="P426" s="26"/>
      <c r="Q426" s="26"/>
      <c r="R426" s="25"/>
      <c r="S426" s="74" t="s">
        <v>3737</v>
      </c>
      <c r="T426" s="21">
        <v>306.67810973380745</v>
      </c>
      <c r="U426" s="22">
        <v>4588.0185546875</v>
      </c>
      <c r="V426" s="22">
        <v>210.82270812988281</v>
      </c>
      <c r="W426" s="23"/>
      <c r="X426" s="24"/>
      <c r="Y426" s="24"/>
      <c r="Z426" s="15">
        <v>426</v>
      </c>
      <c r="AA426" s="15"/>
      <c r="AB426" s="16"/>
      <c r="AC426">
        <v>909</v>
      </c>
      <c r="AD426">
        <v>926</v>
      </c>
      <c r="AE426">
        <v>9450</v>
      </c>
      <c r="AF426">
        <v>0</v>
      </c>
      <c r="AG426" t="s">
        <v>977</v>
      </c>
      <c r="AJ426" t="s">
        <v>1477</v>
      </c>
      <c r="AK426" t="s">
        <v>1960</v>
      </c>
      <c r="AL426" t="s">
        <v>2384</v>
      </c>
      <c r="AM426" s="3" t="str">
        <f>Vertices[[#This Row],[Vertex]]&amp;CHAR(10)&amp;Vertices[[#This Row],[Followers]]&amp;CHAR(10)&amp;Vertices[[#This Row],[Description]]&amp;CHAR(10)&amp;Vertices[[#This Row],[Tweet]]</f>
        <v>tweetnetwork2
926
Creating a Twitter Follower Network for like minded followers to follow, follow me - i follow back!
#TwitterFollowerNetwork: Frequently asked questions about WWW2010 conference http://tynie.net/u31a7/</v>
      </c>
      <c r="AN426" t="s">
        <v>2808</v>
      </c>
      <c r="AO426" t="s">
        <v>3260</v>
      </c>
    </row>
    <row r="427" spans="1:41" ht="34.049999999999997" customHeight="1">
      <c r="A427" s="17" t="s">
        <v>581</v>
      </c>
      <c r="C427" s="60">
        <v>0</v>
      </c>
      <c r="D427" s="60">
        <v>0</v>
      </c>
      <c r="E427" s="61">
        <v>0</v>
      </c>
      <c r="F427" s="61">
        <v>0</v>
      </c>
      <c r="G427" s="61">
        <v>0</v>
      </c>
      <c r="H427" s="61">
        <v>0</v>
      </c>
      <c r="I427" s="18"/>
      <c r="J427" s="18"/>
      <c r="K427" s="19">
        <v>2.5151148730350665</v>
      </c>
      <c r="L427" s="20">
        <v>99.759330032235553</v>
      </c>
      <c r="M427" s="18" t="s">
        <v>1932</v>
      </c>
      <c r="N427" s="18" t="s">
        <v>60</v>
      </c>
      <c r="O427" s="25" t="s">
        <v>581</v>
      </c>
      <c r="P427" s="26"/>
      <c r="Q427" s="26"/>
      <c r="R427" s="25"/>
      <c r="S427" s="74" t="s">
        <v>3738</v>
      </c>
      <c r="T427" s="21">
        <v>71.771127579674982</v>
      </c>
      <c r="U427" s="22">
        <v>2612.9072265625</v>
      </c>
      <c r="V427" s="22">
        <v>210.82270812988281</v>
      </c>
      <c r="W427" s="23"/>
      <c r="X427" s="24"/>
      <c r="Y427" s="24"/>
      <c r="Z427" s="15">
        <v>427</v>
      </c>
      <c r="AA427" s="15"/>
      <c r="AB427" s="16"/>
      <c r="AC427">
        <v>97</v>
      </c>
      <c r="AD427">
        <v>219</v>
      </c>
      <c r="AE427">
        <v>4896</v>
      </c>
      <c r="AF427">
        <v>0</v>
      </c>
      <c r="AG427" t="s">
        <v>978</v>
      </c>
      <c r="AH427" t="s">
        <v>1008</v>
      </c>
      <c r="AI427">
        <v>-18000</v>
      </c>
      <c r="AJ427" t="s">
        <v>1478</v>
      </c>
      <c r="AK427" t="s">
        <v>1960</v>
      </c>
      <c r="AL427" t="s">
        <v>2385</v>
      </c>
      <c r="AM427" s="3" t="str">
        <f>Vertices[[#This Row],[Vertex]]&amp;CHAR(10)&amp;Vertices[[#This Row],[Followers]]&amp;CHAR(10)&amp;Vertices[[#This Row],[Description]]&amp;CHAR(10)&amp;Vertices[[#This Row],[Tweet]]</f>
        <v>SamPolanco
219
NuYo-bred - Hispanic Entrepreneur! E
RT googleresearch: #www2010 Vint Cerf giving tomorrow's opening keynote address: Bandwidth, Clouds and Things.. http://bit.ly/bfm9NV</v>
      </c>
      <c r="AN427" t="s">
        <v>2809</v>
      </c>
      <c r="AO427" t="s">
        <v>3261</v>
      </c>
    </row>
    <row r="428" spans="1:41" ht="34.049999999999997" customHeight="1">
      <c r="A428" s="17" t="s">
        <v>582</v>
      </c>
      <c r="C428" s="60">
        <v>0</v>
      </c>
      <c r="D428" s="60">
        <v>0</v>
      </c>
      <c r="E428" s="61">
        <v>0</v>
      </c>
      <c r="F428" s="61">
        <v>0</v>
      </c>
      <c r="G428" s="61">
        <v>0</v>
      </c>
      <c r="H428" s="61">
        <v>0</v>
      </c>
      <c r="I428" s="18"/>
      <c r="J428" s="18"/>
      <c r="K428" s="19">
        <v>2.3361547762998791</v>
      </c>
      <c r="L428" s="20">
        <v>99.842943072679532</v>
      </c>
      <c r="M428" s="18" t="s">
        <v>1933</v>
      </c>
      <c r="N428" s="18" t="s">
        <v>60</v>
      </c>
      <c r="O428" s="25" t="s">
        <v>582</v>
      </c>
      <c r="P428" s="26"/>
      <c r="Q428" s="26"/>
      <c r="R428" s="25"/>
      <c r="S428" s="74" t="s">
        <v>3739</v>
      </c>
      <c r="T428" s="21">
        <v>47.18397527499917</v>
      </c>
      <c r="U428" s="22">
        <v>1954.5369873046875</v>
      </c>
      <c r="V428" s="22">
        <v>210.82270812988281</v>
      </c>
      <c r="W428" s="23"/>
      <c r="X428" s="24"/>
      <c r="Y428" s="24"/>
      <c r="Z428" s="15">
        <v>428</v>
      </c>
      <c r="AA428" s="15"/>
      <c r="AB428" s="16"/>
      <c r="AC428">
        <v>21</v>
      </c>
      <c r="AD428">
        <v>145</v>
      </c>
      <c r="AE428">
        <v>3644</v>
      </c>
      <c r="AF428">
        <v>5</v>
      </c>
      <c r="AG428" t="s">
        <v>979</v>
      </c>
      <c r="AH428" t="s">
        <v>1044</v>
      </c>
      <c r="AI428">
        <v>3600</v>
      </c>
      <c r="AJ428" t="s">
        <v>1479</v>
      </c>
      <c r="AK428" t="s">
        <v>1960</v>
      </c>
      <c r="AL428" t="s">
        <v>2386</v>
      </c>
      <c r="AM428" s="3" t="str">
        <f>Vertices[[#This Row],[Vertex]]&amp;CHAR(10)&amp;Vertices[[#This Row],[Followers]]&amp;CHAR(10)&amp;Vertices[[#This Row],[Description]]&amp;CHAR(10)&amp;Vertices[[#This Row],[Tweet]]</f>
        <v>ashalynd_feed
145
The daily shares, likes et cetera of @ashalynd  (that is me), to unclog the main account a bit :)  Started 19/7/2009.Thanks to @jimbofin for the picture!
juansequeda: Consuming Linked Data by Machines #linkeddata #www2010 http://bit.ly/aySzcQ http://ff.im/-juinO</v>
      </c>
      <c r="AN428" t="s">
        <v>2810</v>
      </c>
      <c r="AO428" t="s">
        <v>3262</v>
      </c>
    </row>
    <row r="429" spans="1:41" ht="34.049999999999997" customHeight="1">
      <c r="A429" s="17" t="s">
        <v>583</v>
      </c>
      <c r="C429" s="60">
        <v>0</v>
      </c>
      <c r="D429" s="60">
        <v>0</v>
      </c>
      <c r="E429" s="61">
        <v>0</v>
      </c>
      <c r="F429" s="61">
        <v>0</v>
      </c>
      <c r="G429" s="61">
        <v>0</v>
      </c>
      <c r="H429" s="61">
        <v>0</v>
      </c>
      <c r="I429" s="18"/>
      <c r="J429" s="18"/>
      <c r="K429" s="19">
        <v>2.0024183796856105</v>
      </c>
      <c r="L429" s="20">
        <v>99.998870094048058</v>
      </c>
      <c r="M429" s="18" t="s">
        <v>1934</v>
      </c>
      <c r="N429" s="18" t="s">
        <v>60</v>
      </c>
      <c r="O429" s="25" t="s">
        <v>583</v>
      </c>
      <c r="P429" s="26"/>
      <c r="Q429" s="26"/>
      <c r="R429" s="25"/>
      <c r="S429" s="74" t="s">
        <v>3740</v>
      </c>
      <c r="T429" s="21">
        <v>1.3322588149280516</v>
      </c>
      <c r="U429" s="22">
        <v>144.01852416992187</v>
      </c>
      <c r="V429" s="22">
        <v>210.82270812988281</v>
      </c>
      <c r="W429" s="23"/>
      <c r="X429" s="24"/>
      <c r="Y429" s="24"/>
      <c r="Z429" s="15">
        <v>429</v>
      </c>
      <c r="AA429" s="15"/>
      <c r="AB429" s="16"/>
      <c r="AC429">
        <v>29</v>
      </c>
      <c r="AD429">
        <v>7</v>
      </c>
      <c r="AE429">
        <v>14</v>
      </c>
      <c r="AF429">
        <v>3</v>
      </c>
      <c r="AG429" t="s">
        <v>980</v>
      </c>
      <c r="AH429" t="s">
        <v>1020</v>
      </c>
      <c r="AI429">
        <v>-18000</v>
      </c>
      <c r="AJ429" t="s">
        <v>1480</v>
      </c>
      <c r="AK429" t="s">
        <v>1960</v>
      </c>
      <c r="AL429" t="s">
        <v>2387</v>
      </c>
      <c r="AM429" s="3" t="str">
        <f>Vertices[[#This Row],[Vertex]]&amp;CHAR(10)&amp;Vertices[[#This Row],[Followers]]&amp;CHAR(10)&amp;Vertices[[#This Row],[Description]]&amp;CHAR(10)&amp;Vertices[[#This Row],[Tweet]]</f>
        <v>garth8
7
PhD candidate at Swinburne University in Melbourne.
#www2010 highlight so far: churros. Oh, and T-B-L ;)</v>
      </c>
      <c r="AN429" t="s">
        <v>2811</v>
      </c>
      <c r="AO429" t="s">
        <v>3263</v>
      </c>
    </row>
    <row r="430" spans="1:41" ht="34.049999999999997" customHeight="1">
      <c r="A430" s="17" t="s">
        <v>584</v>
      </c>
      <c r="C430" s="60">
        <v>0</v>
      </c>
      <c r="D430" s="60">
        <v>0</v>
      </c>
      <c r="E430" s="61">
        <v>0</v>
      </c>
      <c r="F430" s="61">
        <v>0</v>
      </c>
      <c r="G430" s="61">
        <v>0</v>
      </c>
      <c r="H430" s="61">
        <v>0</v>
      </c>
      <c r="I430" s="18"/>
      <c r="J430" s="18"/>
      <c r="K430" s="19">
        <v>3.5477629987908101</v>
      </c>
      <c r="L430" s="20">
        <v>99.276860190754704</v>
      </c>
      <c r="M430" s="18" t="s">
        <v>1753</v>
      </c>
      <c r="N430" s="18" t="s">
        <v>60</v>
      </c>
      <c r="O430" s="25" t="s">
        <v>584</v>
      </c>
      <c r="P430" s="26"/>
      <c r="Q430" s="26"/>
      <c r="R430" s="25"/>
      <c r="S430" s="74" t="s">
        <v>3741</v>
      </c>
      <c r="T430" s="21">
        <v>213.645641553953</v>
      </c>
      <c r="U430" s="22">
        <v>4423.42578125</v>
      </c>
      <c r="V430" s="22">
        <v>210.82270812988281</v>
      </c>
      <c r="W430" s="23"/>
      <c r="X430" s="24"/>
      <c r="Y430" s="24"/>
      <c r="Z430" s="15">
        <v>430</v>
      </c>
      <c r="AA430" s="15"/>
      <c r="AB430" s="16"/>
      <c r="AC430">
        <v>1207</v>
      </c>
      <c r="AD430">
        <v>646</v>
      </c>
      <c r="AE430">
        <v>8313</v>
      </c>
      <c r="AF430">
        <v>0</v>
      </c>
      <c r="AG430" t="s">
        <v>981</v>
      </c>
      <c r="AH430" t="s">
        <v>1037</v>
      </c>
      <c r="AI430">
        <v>-10800</v>
      </c>
      <c r="AJ430" t="s">
        <v>1481</v>
      </c>
      <c r="AK430" t="s">
        <v>1960</v>
      </c>
      <c r="AL430" t="s">
        <v>2388</v>
      </c>
      <c r="AM430" s="3" t="str">
        <f>Vertices[[#This Row],[Vertex]]&amp;CHAR(10)&amp;Vertices[[#This Row],[Followers]]&amp;CHAR(10)&amp;Vertices[[#This Row],[Description]]&amp;CHAR(10)&amp;Vertices[[#This Row],[Tweet]]</f>
        <v>Alandjvca
646
Negócios Baseados em Casa, Com ajuda da Internet , Empreendedor na Industria do bem estar e Marketing Mult-nivel , Forex  aprendiz)
Welcome to Consuming Linked Data tutorial WWW2010: http://bit.ly/cHPKqk</v>
      </c>
      <c r="AN430" t="s">
        <v>2812</v>
      </c>
      <c r="AO430" t="s">
        <v>3264</v>
      </c>
    </row>
    <row r="431" spans="1:41" ht="34.049999999999997" customHeight="1">
      <c r="A431" s="17" t="s">
        <v>585</v>
      </c>
      <c r="C431" s="60">
        <v>0</v>
      </c>
      <c r="D431" s="60">
        <v>0</v>
      </c>
      <c r="E431" s="61">
        <v>0</v>
      </c>
      <c r="F431" s="61">
        <v>0</v>
      </c>
      <c r="G431" s="61">
        <v>0</v>
      </c>
      <c r="H431" s="61">
        <v>0</v>
      </c>
      <c r="I431" s="18"/>
      <c r="J431" s="18"/>
      <c r="K431" s="19">
        <v>2.8391777509068925</v>
      </c>
      <c r="L431" s="20">
        <v>99.607922634674821</v>
      </c>
      <c r="M431" s="18" t="s">
        <v>1935</v>
      </c>
      <c r="N431" s="18" t="s">
        <v>60</v>
      </c>
      <c r="O431" s="25" t="s">
        <v>585</v>
      </c>
      <c r="P431" s="26"/>
      <c r="Q431" s="26"/>
      <c r="R431" s="25"/>
      <c r="S431" s="74" t="s">
        <v>3742</v>
      </c>
      <c r="T431" s="21">
        <v>116.2938087800339</v>
      </c>
      <c r="U431" s="22">
        <v>3600.462890625</v>
      </c>
      <c r="V431" s="22">
        <v>210.82270812988281</v>
      </c>
      <c r="W431" s="23"/>
      <c r="X431" s="24"/>
      <c r="Y431" s="24"/>
      <c r="Z431" s="15">
        <v>431</v>
      </c>
      <c r="AA431" s="15"/>
      <c r="AB431" s="16"/>
      <c r="AC431">
        <v>194</v>
      </c>
      <c r="AD431">
        <v>353</v>
      </c>
      <c r="AE431">
        <v>21399</v>
      </c>
      <c r="AF431">
        <v>0</v>
      </c>
      <c r="AG431" t="s">
        <v>982</v>
      </c>
      <c r="AH431" t="s">
        <v>1007</v>
      </c>
      <c r="AI431">
        <v>3600</v>
      </c>
      <c r="AJ431" t="s">
        <v>1482</v>
      </c>
      <c r="AK431" t="s">
        <v>1960</v>
      </c>
      <c r="AL431" t="s">
        <v>2389</v>
      </c>
      <c r="AM431" s="3" t="str">
        <f>Vertices[[#This Row],[Vertex]]&amp;CHAR(10)&amp;Vertices[[#This Row],[Followers]]&amp;CHAR(10)&amp;Vertices[[#This Row],[Description]]&amp;CHAR(10)&amp;Vertices[[#This Row],[Tweet]]</f>
        <v>stampatu
353
Il tuo service di stampa Online: piccoli, medi e grnadi formati. Calcola il preventivo costiamo meno di quanto pensi!
#slide Welcome to Consuming Linked Data tutorial WWW2010 http://goo.gl/fb/lkq0k</v>
      </c>
      <c r="AN431" t="s">
        <v>2813</v>
      </c>
      <c r="AO431" t="s">
        <v>3265</v>
      </c>
    </row>
    <row r="432" spans="1:41" ht="34.049999999999997" customHeight="1">
      <c r="A432" s="17" t="s">
        <v>586</v>
      </c>
      <c r="C432" s="60">
        <v>0</v>
      </c>
      <c r="D432" s="60">
        <v>0</v>
      </c>
      <c r="E432" s="61">
        <v>0</v>
      </c>
      <c r="F432" s="61">
        <v>0</v>
      </c>
      <c r="G432" s="61">
        <v>0</v>
      </c>
      <c r="H432" s="61">
        <v>0</v>
      </c>
      <c r="I432" s="18"/>
      <c r="J432" s="18"/>
      <c r="K432" s="19">
        <v>3.0592503022974609</v>
      </c>
      <c r="L432" s="20">
        <v>99.50510119304775</v>
      </c>
      <c r="M432" s="18" t="s">
        <v>1936</v>
      </c>
      <c r="N432" s="18" t="s">
        <v>60</v>
      </c>
      <c r="O432" s="25" t="s">
        <v>586</v>
      </c>
      <c r="P432" s="26"/>
      <c r="Q432" s="26"/>
      <c r="R432" s="25"/>
      <c r="S432" s="74" t="s">
        <v>3743</v>
      </c>
      <c r="T432" s="21">
        <v>146.5293609384866</v>
      </c>
      <c r="U432" s="22">
        <v>3929.648193359375</v>
      </c>
      <c r="V432" s="22">
        <v>210.82270812988281</v>
      </c>
      <c r="W432" s="23"/>
      <c r="X432" s="24"/>
      <c r="Y432" s="24"/>
      <c r="Z432" s="15">
        <v>432</v>
      </c>
      <c r="AA432" s="15"/>
      <c r="AB432" s="16"/>
      <c r="AC432">
        <v>56</v>
      </c>
      <c r="AD432">
        <v>444</v>
      </c>
      <c r="AE432">
        <v>7335</v>
      </c>
      <c r="AF432">
        <v>0</v>
      </c>
      <c r="AG432" t="s">
        <v>983</v>
      </c>
      <c r="AJ432" t="s">
        <v>1483</v>
      </c>
      <c r="AK432" t="s">
        <v>1960</v>
      </c>
      <c r="AL432" t="s">
        <v>2390</v>
      </c>
      <c r="AM432" s="3" t="str">
        <f>Vertices[[#This Row],[Vertex]]&amp;CHAR(10)&amp;Vertices[[#This Row],[Followers]]&amp;CHAR(10)&amp;Vertices[[#This Row],[Description]]&amp;CHAR(10)&amp;Vertices[[#This Row],[Tweet]]</f>
        <v>artsfocus
444
I specialize in bringing the world of Arts and Designs to your home and making your life a little more comfortable
Road Journal: WWW2010 WS-REST Workshop: More generally, a practical model for visualizing and understanding archit... http://bit.ly/aXFllQ</v>
      </c>
      <c r="AN432" t="s">
        <v>2814</v>
      </c>
      <c r="AO432" t="s">
        <v>3266</v>
      </c>
    </row>
    <row r="433" spans="1:41" ht="34.049999999999997" customHeight="1">
      <c r="A433" s="17" t="s">
        <v>587</v>
      </c>
      <c r="C433" s="60">
        <v>0</v>
      </c>
      <c r="D433" s="60">
        <v>0</v>
      </c>
      <c r="E433" s="61">
        <v>0</v>
      </c>
      <c r="F433" s="61">
        <v>0</v>
      </c>
      <c r="G433" s="61">
        <v>0</v>
      </c>
      <c r="H433" s="61">
        <v>0</v>
      </c>
      <c r="I433" s="18"/>
      <c r="J433" s="18"/>
      <c r="K433" s="19">
        <v>2.0362756952841594</v>
      </c>
      <c r="L433" s="20">
        <v>99.983051410720819</v>
      </c>
      <c r="M433" s="18" t="s">
        <v>1937</v>
      </c>
      <c r="N433" s="18" t="s">
        <v>60</v>
      </c>
      <c r="O433" s="25" t="s">
        <v>587</v>
      </c>
      <c r="P433" s="26"/>
      <c r="Q433" s="26"/>
      <c r="R433" s="25"/>
      <c r="S433" s="74" t="s">
        <v>3744</v>
      </c>
      <c r="T433" s="21">
        <v>5.9838822239207738</v>
      </c>
      <c r="U433" s="22">
        <v>473.20370483398437</v>
      </c>
      <c r="V433" s="22">
        <v>210.82270812988281</v>
      </c>
      <c r="W433" s="23"/>
      <c r="X433" s="24"/>
      <c r="Y433" s="24"/>
      <c r="Z433" s="15">
        <v>433</v>
      </c>
      <c r="AA433" s="15"/>
      <c r="AB433" s="16"/>
      <c r="AC433">
        <v>29</v>
      </c>
      <c r="AD433">
        <v>21</v>
      </c>
      <c r="AE433">
        <v>736</v>
      </c>
      <c r="AF433">
        <v>0</v>
      </c>
      <c r="AG433" t="s">
        <v>984</v>
      </c>
      <c r="AJ433" t="s">
        <v>1484</v>
      </c>
      <c r="AK433" t="s">
        <v>1960</v>
      </c>
      <c r="AL433" t="s">
        <v>2391</v>
      </c>
      <c r="AM433" s="3" t="str">
        <f>Vertices[[#This Row],[Vertex]]&amp;CHAR(10)&amp;Vertices[[#This Row],[Followers]]&amp;CHAR(10)&amp;Vertices[[#This Row],[Description]]&amp;CHAR(10)&amp;Vertices[[#This Row],[Tweet]]</f>
        <v>kumo555
21
自由活動中。 猫・特撮・Ｂ級映画・お芝居・落書き・聖飢魔Ⅱで自分は日々成り立ってます(笑)
@ONOBE_03 悪い男の子をとっちめるシーンがトラウマでしたwww2010年6月続編公開！</v>
      </c>
      <c r="AN433" t="s">
        <v>2815</v>
      </c>
      <c r="AO433" t="s">
        <v>3267</v>
      </c>
    </row>
    <row r="434" spans="1:41" ht="34.049999999999997" customHeight="1">
      <c r="A434" s="17" t="s">
        <v>588</v>
      </c>
      <c r="C434" s="60">
        <v>0</v>
      </c>
      <c r="D434" s="60">
        <v>0</v>
      </c>
      <c r="E434" s="61">
        <v>0</v>
      </c>
      <c r="F434" s="61">
        <v>0</v>
      </c>
      <c r="G434" s="61">
        <v>0</v>
      </c>
      <c r="H434" s="61">
        <v>0</v>
      </c>
      <c r="I434" s="18"/>
      <c r="J434" s="18"/>
      <c r="K434" s="19">
        <v>2.1281741233373639</v>
      </c>
      <c r="L434" s="20">
        <v>99.940114984546881</v>
      </c>
      <c r="M434" s="18" t="s">
        <v>1938</v>
      </c>
      <c r="N434" s="18" t="s">
        <v>60</v>
      </c>
      <c r="O434" s="25" t="s">
        <v>588</v>
      </c>
      <c r="P434" s="26"/>
      <c r="Q434" s="26"/>
      <c r="R434" s="25"/>
      <c r="S434" s="74" t="s">
        <v>3745</v>
      </c>
      <c r="T434" s="21">
        <v>18.609717191186732</v>
      </c>
      <c r="U434" s="22">
        <v>1460.7591552734375</v>
      </c>
      <c r="V434" s="22">
        <v>210.82270812988281</v>
      </c>
      <c r="W434" s="23"/>
      <c r="X434" s="24"/>
      <c r="Y434" s="24"/>
      <c r="Z434" s="15">
        <v>434</v>
      </c>
      <c r="AA434" s="15"/>
      <c r="AB434" s="16"/>
      <c r="AC434">
        <v>60</v>
      </c>
      <c r="AD434">
        <v>59</v>
      </c>
      <c r="AE434">
        <v>20</v>
      </c>
      <c r="AF434">
        <v>0</v>
      </c>
      <c r="AG434" t="s">
        <v>985</v>
      </c>
      <c r="AH434" t="s">
        <v>1021</v>
      </c>
      <c r="AI434">
        <v>32400</v>
      </c>
      <c r="AJ434" t="s">
        <v>1485</v>
      </c>
      <c r="AK434" t="s">
        <v>1960</v>
      </c>
      <c r="AL434" t="s">
        <v>2392</v>
      </c>
      <c r="AM434" s="3" t="str">
        <f>Vertices[[#This Row],[Vertex]]&amp;CHAR(10)&amp;Vertices[[#This Row],[Followers]]&amp;CHAR(10)&amp;Vertices[[#This Row],[Description]]&amp;CHAR(10)&amp;Vertices[[#This Row],[Tweet]]</f>
        <v>WiWiWilder2010
59
WWW、すなわち『Wi! Wi! Wilder! 』。　『ワイ！ワイ！ワイルダー！』と読みます。2010年度はワイルダーだ！　その魅力をもっともっと伝えたい！　ということで、ここにWWW実行委員会が発足しました。
WWW2010参加演出家 @shibayukio の作・演出する公演がまもなく始まります。5/1〜2　ENBUゼミナール2009春期演劇コース卒業公演　柴幸男クラス『さよなら東京』　詳細はこちらから → http://bit.ly/bk4O4u</v>
      </c>
      <c r="AN434" t="s">
        <v>2816</v>
      </c>
      <c r="AO434" t="s">
        <v>3268</v>
      </c>
    </row>
    <row r="435" spans="1:41" ht="34.049999999999997" customHeight="1">
      <c r="A435" s="17" t="s">
        <v>589</v>
      </c>
      <c r="C435" s="60">
        <v>0</v>
      </c>
      <c r="D435" s="60">
        <v>0</v>
      </c>
      <c r="E435" s="61">
        <v>0</v>
      </c>
      <c r="F435" s="61">
        <v>0</v>
      </c>
      <c r="G435" s="61">
        <v>0</v>
      </c>
      <c r="H435" s="61">
        <v>0</v>
      </c>
      <c r="I435" s="18"/>
      <c r="J435" s="18"/>
      <c r="K435" s="19">
        <v>2.5054413542926239</v>
      </c>
      <c r="L435" s="20">
        <v>99.763849656043334</v>
      </c>
      <c r="M435" s="18" t="s">
        <v>1939</v>
      </c>
      <c r="N435" s="18" t="s">
        <v>60</v>
      </c>
      <c r="O435" s="25" t="s">
        <v>589</v>
      </c>
      <c r="P435" s="26"/>
      <c r="Q435" s="26"/>
      <c r="R435" s="25"/>
      <c r="S435" s="74" t="s">
        <v>3746</v>
      </c>
      <c r="T435" s="21">
        <v>70.442092319962782</v>
      </c>
      <c r="U435" s="22">
        <v>2448.314697265625</v>
      </c>
      <c r="V435" s="22">
        <v>210.82270812988281</v>
      </c>
      <c r="W435" s="23"/>
      <c r="X435" s="24"/>
      <c r="Y435" s="24"/>
      <c r="Z435" s="15">
        <v>435</v>
      </c>
      <c r="AA435" s="15"/>
      <c r="AB435" s="16"/>
      <c r="AC435">
        <v>1</v>
      </c>
      <c r="AD435">
        <v>215</v>
      </c>
      <c r="AE435">
        <v>10843</v>
      </c>
      <c r="AF435">
        <v>0</v>
      </c>
      <c r="AG435" t="s">
        <v>986</v>
      </c>
      <c r="AJ435" t="s">
        <v>1486</v>
      </c>
      <c r="AK435" t="s">
        <v>1960</v>
      </c>
      <c r="AL435" t="s">
        <v>2393</v>
      </c>
      <c r="AM435" s="3" t="str">
        <f>Vertices[[#This Row],[Vertex]]&amp;CHAR(10)&amp;Vertices[[#This Row],[Followers]]&amp;CHAR(10)&amp;Vertices[[#This Row],[Description]]&amp;CHAR(10)&amp;Vertices[[#This Row],[Tweet]]</f>
        <v>BudezTopics
215
Bringing you all the latest topics from around the web!
WWW2010 http://www.budez.com/topics/2010/04/www2010/</v>
      </c>
      <c r="AN435" t="s">
        <v>2817</v>
      </c>
      <c r="AO435" t="s">
        <v>3269</v>
      </c>
    </row>
    <row r="436" spans="1:41" ht="34.049999999999997" customHeight="1">
      <c r="A436" s="17" t="s">
        <v>590</v>
      </c>
      <c r="C436" s="60">
        <v>0</v>
      </c>
      <c r="D436" s="60">
        <v>0</v>
      </c>
      <c r="E436" s="61">
        <v>0</v>
      </c>
      <c r="F436" s="61">
        <v>0</v>
      </c>
      <c r="G436" s="61">
        <v>0</v>
      </c>
      <c r="H436" s="61">
        <v>0</v>
      </c>
      <c r="I436" s="18"/>
      <c r="J436" s="18"/>
      <c r="K436" s="19">
        <v>4.9455864570737607</v>
      </c>
      <c r="L436" s="20">
        <v>98.623774550530058</v>
      </c>
      <c r="M436" s="18" t="s">
        <v>1904</v>
      </c>
      <c r="N436" s="18" t="s">
        <v>60</v>
      </c>
      <c r="O436" s="25" t="s">
        <v>590</v>
      </c>
      <c r="P436" s="26"/>
      <c r="Q436" s="26"/>
      <c r="R436" s="25"/>
      <c r="S436" s="74" t="s">
        <v>3747</v>
      </c>
      <c r="T436" s="21">
        <v>405.6912365823668</v>
      </c>
      <c r="U436" s="22">
        <v>5081.79638671875</v>
      </c>
      <c r="V436" s="22">
        <v>218.09994506835937</v>
      </c>
      <c r="W436" s="23"/>
      <c r="X436" s="24"/>
      <c r="Y436" s="24"/>
      <c r="Z436" s="15">
        <v>436</v>
      </c>
      <c r="AA436" s="15"/>
      <c r="AB436" s="16"/>
      <c r="AC436">
        <v>21</v>
      </c>
      <c r="AD436">
        <v>1224</v>
      </c>
      <c r="AE436">
        <v>35893</v>
      </c>
      <c r="AF436">
        <v>0</v>
      </c>
      <c r="AJ436" t="s">
        <v>1487</v>
      </c>
      <c r="AK436" t="s">
        <v>1960</v>
      </c>
      <c r="AL436" t="s">
        <v>2394</v>
      </c>
      <c r="AM436" s="3" t="str">
        <f>Vertices[[#This Row],[Vertex]]&amp;CHAR(10)&amp;Vertices[[#This Row],[Followers]]&amp;CHAR(10)&amp;Vertices[[#This Row],[Description]]&amp;CHAR(10)&amp;Vertices[[#This Row],[Tweet]]</f>
        <v>onion_soup
1224
http://tinyurl.com/ldzmog 
WWW2010 – Raleigh
(WWW2010.ORG)</v>
      </c>
      <c r="AN436" s="14" t="s">
        <v>2818</v>
      </c>
      <c r="AO436" t="s">
        <v>3270</v>
      </c>
    </row>
    <row r="437" spans="1:41" ht="34.049999999999997" customHeight="1">
      <c r="A437" s="17" t="s">
        <v>591</v>
      </c>
      <c r="C437" s="60">
        <v>0</v>
      </c>
      <c r="D437" s="60">
        <v>0</v>
      </c>
      <c r="E437" s="61">
        <v>0</v>
      </c>
      <c r="F437" s="61">
        <v>0</v>
      </c>
      <c r="G437" s="61">
        <v>0</v>
      </c>
      <c r="H437" s="61">
        <v>0</v>
      </c>
      <c r="I437" s="18"/>
      <c r="J437" s="18"/>
      <c r="K437" s="19">
        <v>3.1874244256348248</v>
      </c>
      <c r="L437" s="20">
        <v>99.445216177594631</v>
      </c>
      <c r="M437" s="18" t="s">
        <v>1940</v>
      </c>
      <c r="N437" s="18" t="s">
        <v>60</v>
      </c>
      <c r="O437" s="25" t="s">
        <v>591</v>
      </c>
      <c r="P437" s="26"/>
      <c r="Q437" s="26"/>
      <c r="R437" s="25"/>
      <c r="S437" s="74" t="s">
        <v>3748</v>
      </c>
      <c r="T437" s="21">
        <v>164.13907812967332</v>
      </c>
      <c r="U437" s="22">
        <v>4094.24072265625</v>
      </c>
      <c r="V437" s="22">
        <v>210.82270812988281</v>
      </c>
      <c r="W437" s="23"/>
      <c r="X437" s="24"/>
      <c r="Y437" s="24"/>
      <c r="Z437" s="15">
        <v>437</v>
      </c>
      <c r="AA437" s="15"/>
      <c r="AB437" s="16"/>
      <c r="AC437">
        <v>17</v>
      </c>
      <c r="AD437">
        <v>497</v>
      </c>
      <c r="AE437">
        <v>426</v>
      </c>
      <c r="AF437">
        <v>0</v>
      </c>
      <c r="AG437" t="s">
        <v>987</v>
      </c>
      <c r="AH437" t="s">
        <v>1044</v>
      </c>
      <c r="AI437">
        <v>3600</v>
      </c>
      <c r="AJ437" t="s">
        <v>1488</v>
      </c>
      <c r="AK437" t="s">
        <v>1960</v>
      </c>
      <c r="AL437" t="s">
        <v>2395</v>
      </c>
      <c r="AM437" s="3" t="str">
        <f>Vertices[[#This Row],[Vertex]]&amp;CHAR(10)&amp;Vertices[[#This Row],[Followers]]&amp;CHAR(10)&amp;Vertices[[#This Row],[Description]]&amp;CHAR(10)&amp;Vertices[[#This Row],[Tweet]]</f>
        <v>nuraini
497
just ordinary woman
Pecah Telor di WWW2010: http://wp.me/p1W56-cJ</v>
      </c>
      <c r="AN437" t="s">
        <v>2819</v>
      </c>
      <c r="AO437" t="s">
        <v>3271</v>
      </c>
    </row>
    <row r="438" spans="1:41" ht="34.049999999999997" customHeight="1">
      <c r="A438" s="17" t="s">
        <v>592</v>
      </c>
      <c r="C438" s="60">
        <v>0</v>
      </c>
      <c r="D438" s="60">
        <v>0</v>
      </c>
      <c r="E438" s="61">
        <v>0</v>
      </c>
      <c r="F438" s="61">
        <v>0</v>
      </c>
      <c r="G438" s="61">
        <v>0</v>
      </c>
      <c r="H438" s="61">
        <v>0</v>
      </c>
      <c r="I438" s="18"/>
      <c r="J438" s="18"/>
      <c r="K438" s="19">
        <v>2.607013301088271</v>
      </c>
      <c r="L438" s="20">
        <v>99.716393606061615</v>
      </c>
      <c r="M438" s="18" t="s">
        <v>1934</v>
      </c>
      <c r="N438" s="18" t="s">
        <v>60</v>
      </c>
      <c r="O438" s="25" t="s">
        <v>592</v>
      </c>
      <c r="P438" s="26"/>
      <c r="Q438" s="26"/>
      <c r="R438" s="25"/>
      <c r="S438" s="74" t="s">
        <v>3749</v>
      </c>
      <c r="T438" s="21">
        <v>84.396962546940941</v>
      </c>
      <c r="U438" s="22">
        <v>2777.5</v>
      </c>
      <c r="V438" s="22">
        <v>210.82270812988281</v>
      </c>
      <c r="W438" s="23"/>
      <c r="X438" s="24"/>
      <c r="Y438" s="24"/>
      <c r="Z438" s="15">
        <v>438</v>
      </c>
      <c r="AA438" s="15"/>
      <c r="AB438" s="16"/>
      <c r="AC438">
        <v>23</v>
      </c>
      <c r="AD438">
        <v>257</v>
      </c>
      <c r="AE438">
        <v>17106</v>
      </c>
      <c r="AF438">
        <v>0</v>
      </c>
      <c r="AG438" t="s">
        <v>988</v>
      </c>
      <c r="AH438" t="s">
        <v>1014</v>
      </c>
      <c r="AI438">
        <v>-36000</v>
      </c>
      <c r="AJ438" t="s">
        <v>1489</v>
      </c>
      <c r="AK438" t="s">
        <v>1960</v>
      </c>
      <c r="AL438" t="s">
        <v>2396</v>
      </c>
      <c r="AM438" s="3" t="str">
        <f>Vertices[[#This Row],[Vertex]]&amp;CHAR(10)&amp;Vertices[[#This Row],[Followers]]&amp;CHAR(10)&amp;Vertices[[#This Row],[Description]]&amp;CHAR(10)&amp;Vertices[[#This Row],[Tweet]]</f>
        <v>kids6
257
hentai news bot
... 一般人ってところがまた凄い。(しかも、ほとんど未成年w) 今、このCMできる女優さんがどれだけいるか… 時代って変わるというか、自主規制ウザイ。 以上。 エロトラバできない設定にしてやったwww 2010.04.27（T... http://bit.ly/d0W8nI</v>
      </c>
      <c r="AN438" t="s">
        <v>2820</v>
      </c>
      <c r="AO438" t="s">
        <v>3272</v>
      </c>
    </row>
    <row r="439" spans="1:41" ht="34.049999999999997" customHeight="1">
      <c r="A439" s="17" t="s">
        <v>593</v>
      </c>
      <c r="C439" s="60">
        <v>0</v>
      </c>
      <c r="D439" s="60">
        <v>0</v>
      </c>
      <c r="E439" s="61">
        <v>0</v>
      </c>
      <c r="F439" s="61">
        <v>0</v>
      </c>
      <c r="G439" s="61">
        <v>0</v>
      </c>
      <c r="H439" s="61">
        <v>0</v>
      </c>
      <c r="I439" s="18"/>
      <c r="J439" s="18"/>
      <c r="K439" s="19">
        <v>2.6916565900846434</v>
      </c>
      <c r="L439" s="20">
        <v>99.676846897743516</v>
      </c>
      <c r="M439" s="18" t="s">
        <v>1941</v>
      </c>
      <c r="N439" s="18" t="s">
        <v>60</v>
      </c>
      <c r="O439" s="25" t="s">
        <v>593</v>
      </c>
      <c r="P439" s="26"/>
      <c r="Q439" s="26"/>
      <c r="R439" s="25"/>
      <c r="S439" s="74" t="s">
        <v>3750</v>
      </c>
      <c r="T439" s="21">
        <v>96.026021069422754</v>
      </c>
      <c r="U439" s="22">
        <v>3271.27783203125</v>
      </c>
      <c r="V439" s="22">
        <v>210.82270812988281</v>
      </c>
      <c r="W439" s="23"/>
      <c r="X439" s="24"/>
      <c r="Y439" s="24"/>
      <c r="Z439" s="15">
        <v>439</v>
      </c>
      <c r="AA439" s="15"/>
      <c r="AB439" s="16"/>
      <c r="AC439">
        <v>1</v>
      </c>
      <c r="AD439">
        <v>292</v>
      </c>
      <c r="AE439">
        <v>8178</v>
      </c>
      <c r="AF439">
        <v>0</v>
      </c>
      <c r="AG439" t="s">
        <v>989</v>
      </c>
      <c r="AH439" t="s">
        <v>1048</v>
      </c>
      <c r="AI439">
        <v>-14400</v>
      </c>
      <c r="AJ439" t="s">
        <v>1490</v>
      </c>
      <c r="AK439" t="s">
        <v>1960</v>
      </c>
      <c r="AL439" t="s">
        <v>2397</v>
      </c>
      <c r="AM439" s="3" t="str">
        <f>Vertices[[#This Row],[Vertex]]&amp;CHAR(10)&amp;Vertices[[#This Row],[Followers]]&amp;CHAR(10)&amp;Vertices[[#This Row],[Description]]&amp;CHAR(10)&amp;Vertices[[#This Row],[Tweet]]</f>
        <v>net_fjcapeletto
292
RSS from Fernando Capeletto netgroup works activities, I follow to keep up to date with my nets &amp; co-workers. My own content is in @fjcapeletto , Follow me 1st
#slideshare The wisdom in Tweetonomies:  presented at semantic search workshop at #www2010 http://bit.ly/ccZFoj</v>
      </c>
      <c r="AN439" t="s">
        <v>2821</v>
      </c>
      <c r="AO439" t="s">
        <v>3273</v>
      </c>
    </row>
    <row r="440" spans="1:41" ht="34.049999999999997" customHeight="1">
      <c r="A440" s="17" t="s">
        <v>594</v>
      </c>
      <c r="C440" s="60">
        <v>0</v>
      </c>
      <c r="D440" s="60">
        <v>0</v>
      </c>
      <c r="E440" s="61">
        <v>0</v>
      </c>
      <c r="F440" s="61">
        <v>0</v>
      </c>
      <c r="G440" s="61">
        <v>0</v>
      </c>
      <c r="H440" s="61">
        <v>0</v>
      </c>
      <c r="I440" s="18"/>
      <c r="J440" s="18"/>
      <c r="K440" s="19">
        <v>10</v>
      </c>
      <c r="L440" s="20">
        <v>95.62048453025821</v>
      </c>
      <c r="M440" s="18" t="s">
        <v>1942</v>
      </c>
      <c r="N440" s="18" t="s">
        <v>60</v>
      </c>
      <c r="O440" s="25" t="s">
        <v>594</v>
      </c>
      <c r="P440" s="26"/>
      <c r="Q440" s="26"/>
      <c r="R440" s="25"/>
      <c r="S440" s="74" t="s">
        <v>3751</v>
      </c>
      <c r="T440" s="21">
        <v>1288.8351666611279</v>
      </c>
      <c r="U440" s="22">
        <v>5740.16650390625</v>
      </c>
      <c r="V440" s="22">
        <v>359.10720825195312</v>
      </c>
      <c r="W440" s="23"/>
      <c r="X440" s="24"/>
      <c r="Y440" s="24"/>
      <c r="Z440" s="15">
        <v>440</v>
      </c>
      <c r="AA440" s="15"/>
      <c r="AB440" s="16"/>
      <c r="AC440">
        <v>3534</v>
      </c>
      <c r="AD440">
        <v>3882</v>
      </c>
      <c r="AE440">
        <v>17869</v>
      </c>
      <c r="AF440">
        <v>1</v>
      </c>
      <c r="AG440" t="s">
        <v>990</v>
      </c>
      <c r="AH440" t="s">
        <v>1026</v>
      </c>
      <c r="AI440">
        <v>3600</v>
      </c>
      <c r="AJ440" t="s">
        <v>1491</v>
      </c>
      <c r="AK440" t="s">
        <v>1960</v>
      </c>
      <c r="AL440" t="s">
        <v>2398</v>
      </c>
      <c r="AM440" s="3" t="str">
        <f>Vertices[[#This Row],[Vertex]]&amp;CHAR(10)&amp;Vertices[[#This Row],[Followers]]&amp;CHAR(10)&amp;Vertices[[#This Row],[Description]]&amp;CHAR(10)&amp;Vertices[[#This Row],[Tweet]]</f>
        <v>gutenbyte
3882
Gutenbyte in Hamburg und Lüneburg - macht klare, intuitive und konforme Webseiten. Gutenbyte - makes clear, intuitive and compliant websites.
ID-Blog | Erster Bericht von der Web-Konferenz WWW2010 in Raleigh ...: Log in •Contact • Druckversion. Posts... http://tinyurl.com/2w46lr4</v>
      </c>
      <c r="AN440" t="s">
        <v>2822</v>
      </c>
      <c r="AO440" t="s">
        <v>3274</v>
      </c>
    </row>
    <row r="441" spans="1:41" ht="34.049999999999997" customHeight="1">
      <c r="A441" s="17" t="s">
        <v>595</v>
      </c>
      <c r="C441" s="60">
        <v>0</v>
      </c>
      <c r="D441" s="60">
        <v>0</v>
      </c>
      <c r="E441" s="61">
        <v>0</v>
      </c>
      <c r="F441" s="61">
        <v>0</v>
      </c>
      <c r="G441" s="61">
        <v>0</v>
      </c>
      <c r="H441" s="61">
        <v>0</v>
      </c>
      <c r="I441" s="18"/>
      <c r="J441" s="18"/>
      <c r="K441" s="19">
        <v>6.5852478839177753</v>
      </c>
      <c r="L441" s="20">
        <v>97.857698315110824</v>
      </c>
      <c r="M441" s="18" t="s">
        <v>1943</v>
      </c>
      <c r="N441" s="18" t="s">
        <v>60</v>
      </c>
      <c r="O441" s="25" t="s">
        <v>595</v>
      </c>
      <c r="P441" s="26"/>
      <c r="Q441" s="26"/>
      <c r="R441" s="25"/>
      <c r="S441" s="74" t="s">
        <v>3752</v>
      </c>
      <c r="T441" s="21">
        <v>630.96271310358577</v>
      </c>
      <c r="U441" s="22">
        <v>5246.388671875</v>
      </c>
      <c r="V441" s="22">
        <v>262.90652465820312</v>
      </c>
      <c r="W441" s="23"/>
      <c r="X441" s="24"/>
      <c r="Y441" s="24"/>
      <c r="Z441" s="15">
        <v>441</v>
      </c>
      <c r="AA441" s="15"/>
      <c r="AB441" s="16"/>
      <c r="AC441">
        <v>1863</v>
      </c>
      <c r="AD441">
        <v>1902</v>
      </c>
      <c r="AE441">
        <v>4338</v>
      </c>
      <c r="AF441">
        <v>0</v>
      </c>
      <c r="AG441" t="s">
        <v>991</v>
      </c>
      <c r="AH441" t="s">
        <v>1028</v>
      </c>
      <c r="AI441">
        <v>-32400</v>
      </c>
      <c r="AJ441" t="s">
        <v>1492</v>
      </c>
      <c r="AK441" t="s">
        <v>1960</v>
      </c>
      <c r="AL441" t="s">
        <v>2399</v>
      </c>
      <c r="AM441" s="3" t="str">
        <f>Vertices[[#This Row],[Vertex]]&amp;CHAR(10)&amp;Vertices[[#This Row],[Followers]]&amp;CHAR(10)&amp;Vertices[[#This Row],[Description]]&amp;CHAR(10)&amp;Vertices[[#This Row],[Tweet]]</f>
        <v>twtroid
1902
Any beginner can pick it up, immediately, start driving traffic within 24 hours and see profit in a few days.
Research: Understanding How Twitter is Used to Widely Spread ...: Today, as the WWW2010 Conference begins ... http://bit.ly/aTFATL #twitter</v>
      </c>
      <c r="AN441" t="s">
        <v>2823</v>
      </c>
      <c r="AO441" t="s">
        <v>3275</v>
      </c>
    </row>
    <row r="442" spans="1:41" ht="34.049999999999997" customHeight="1">
      <c r="A442" s="17" t="s">
        <v>596</v>
      </c>
      <c r="C442" s="60">
        <v>0</v>
      </c>
      <c r="D442" s="60">
        <v>0</v>
      </c>
      <c r="E442" s="61">
        <v>0</v>
      </c>
      <c r="F442" s="61">
        <v>0</v>
      </c>
      <c r="G442" s="61">
        <v>0</v>
      </c>
      <c r="H442" s="61">
        <v>0</v>
      </c>
      <c r="I442" s="18"/>
      <c r="J442" s="18"/>
      <c r="K442" s="19">
        <v>10</v>
      </c>
      <c r="L442" s="20">
        <v>94.803562527001432</v>
      </c>
      <c r="M442" s="18" t="s">
        <v>1944</v>
      </c>
      <c r="N442" s="18" t="s">
        <v>60</v>
      </c>
      <c r="O442" s="25" t="s">
        <v>596</v>
      </c>
      <c r="P442" s="26"/>
      <c r="Q442" s="26"/>
      <c r="R442" s="25"/>
      <c r="S442" s="74" t="s">
        <v>3753</v>
      </c>
      <c r="T442" s="21">
        <v>1529.0582898541093</v>
      </c>
      <c r="U442" s="22">
        <v>5904.75927734375</v>
      </c>
      <c r="V442" s="22">
        <v>359.10720825195312</v>
      </c>
      <c r="W442" s="23"/>
      <c r="X442" s="24"/>
      <c r="Y442" s="24"/>
      <c r="Z442" s="15">
        <v>442</v>
      </c>
      <c r="AA442" s="15"/>
      <c r="AB442" s="16"/>
      <c r="AC442">
        <v>4614</v>
      </c>
      <c r="AD442">
        <v>4605</v>
      </c>
      <c r="AE442">
        <v>10819</v>
      </c>
      <c r="AF442">
        <v>2</v>
      </c>
      <c r="AG442" t="s">
        <v>992</v>
      </c>
      <c r="AH442" t="s">
        <v>1012</v>
      </c>
      <c r="AI442">
        <v>-28800</v>
      </c>
      <c r="AJ442" t="s">
        <v>1493</v>
      </c>
      <c r="AK442" t="s">
        <v>1960</v>
      </c>
      <c r="AL442" t="s">
        <v>2400</v>
      </c>
      <c r="AM442" s="3" t="str">
        <f>Vertices[[#This Row],[Vertex]]&amp;CHAR(10)&amp;Vertices[[#This Row],[Followers]]&amp;CHAR(10)&amp;Vertices[[#This Row],[Description]]&amp;CHAR(10)&amp;Vertices[[#This Row],[Tweet]]</f>
        <v>MatthewLiberty
4605
Be relentless in all you do, all that you need is in YOU. THINK BIG!!!
WWW2010 http://bit.ly/dhijtu  #internet</v>
      </c>
      <c r="AN442" t="s">
        <v>2824</v>
      </c>
      <c r="AO442" t="s">
        <v>3276</v>
      </c>
    </row>
    <row r="443" spans="1:41" ht="34.049999999999997" customHeight="1">
      <c r="A443" s="17" t="s">
        <v>597</v>
      </c>
      <c r="C443" s="60">
        <v>0</v>
      </c>
      <c r="D443" s="60">
        <v>0</v>
      </c>
      <c r="E443" s="61">
        <v>0</v>
      </c>
      <c r="F443" s="61">
        <v>0</v>
      </c>
      <c r="G443" s="61">
        <v>0</v>
      </c>
      <c r="H443" s="61">
        <v>0</v>
      </c>
      <c r="I443" s="18"/>
      <c r="J443" s="18"/>
      <c r="K443" s="19">
        <v>2.3458282950423217</v>
      </c>
      <c r="L443" s="20">
        <v>99.838423448871751</v>
      </c>
      <c r="M443" s="18" t="s">
        <v>1945</v>
      </c>
      <c r="N443" s="18" t="s">
        <v>60</v>
      </c>
      <c r="O443" s="25" t="s">
        <v>597</v>
      </c>
      <c r="P443" s="26"/>
      <c r="Q443" s="26"/>
      <c r="R443" s="25"/>
      <c r="S443" s="74" t="s">
        <v>3754</v>
      </c>
      <c r="T443" s="21">
        <v>48.513010534711377</v>
      </c>
      <c r="U443" s="22">
        <v>2119.129638671875</v>
      </c>
      <c r="V443" s="22">
        <v>210.82270812988281</v>
      </c>
      <c r="W443" s="23"/>
      <c r="X443" s="24"/>
      <c r="Y443" s="24"/>
      <c r="Z443" s="15">
        <v>443</v>
      </c>
      <c r="AA443" s="15"/>
      <c r="AB443" s="16"/>
      <c r="AC443">
        <v>19</v>
      </c>
      <c r="AD443">
        <v>149</v>
      </c>
      <c r="AE443">
        <v>87</v>
      </c>
      <c r="AF443">
        <v>0</v>
      </c>
      <c r="AG443" t="s">
        <v>993</v>
      </c>
      <c r="AH443" t="s">
        <v>1027</v>
      </c>
      <c r="AI443">
        <v>-25200</v>
      </c>
      <c r="AJ443" t="s">
        <v>1494</v>
      </c>
      <c r="AK443" t="s">
        <v>1960</v>
      </c>
      <c r="AL443" t="s">
        <v>2401</v>
      </c>
      <c r="AM443" s="3" t="str">
        <f>Vertices[[#This Row],[Vertex]]&amp;CHAR(10)&amp;Vertices[[#This Row],[Followers]]&amp;CHAR(10)&amp;Vertices[[#This Row],[Description]]&amp;CHAR(10)&amp;Vertices[[#This Row],[Tweet]]</f>
        <v>dennyptravel
149
Travel with the best and forget about the rest - specializing in the Caribbean
Order your WWW2010 Logo Hats now: http://www.dennyp.com/www/</v>
      </c>
      <c r="AN443" t="s">
        <v>2825</v>
      </c>
      <c r="AO443" t="s">
        <v>3277</v>
      </c>
    </row>
    <row r="444" spans="1:41" ht="34.049999999999997" customHeight="1">
      <c r="A444" s="17" t="s">
        <v>598</v>
      </c>
      <c r="C444" s="60">
        <v>0</v>
      </c>
      <c r="D444" s="60">
        <v>0</v>
      </c>
      <c r="E444" s="61">
        <v>0</v>
      </c>
      <c r="F444" s="61">
        <v>0</v>
      </c>
      <c r="G444" s="61">
        <v>0</v>
      </c>
      <c r="H444" s="61">
        <v>0</v>
      </c>
      <c r="I444" s="18"/>
      <c r="J444" s="18"/>
      <c r="K444" s="19">
        <v>2.1015719467956471</v>
      </c>
      <c r="L444" s="20">
        <v>99.952543950018281</v>
      </c>
      <c r="M444" s="18" t="s">
        <v>1946</v>
      </c>
      <c r="N444" s="18" t="s">
        <v>60</v>
      </c>
      <c r="O444" s="25" t="s">
        <v>598</v>
      </c>
      <c r="P444" s="26"/>
      <c r="Q444" s="26"/>
      <c r="R444" s="25"/>
      <c r="S444" s="74" t="s">
        <v>3755</v>
      </c>
      <c r="T444" s="21">
        <v>14.954870226978166</v>
      </c>
      <c r="U444" s="22">
        <v>1131.5740966796875</v>
      </c>
      <c r="V444" s="22">
        <v>210.82270812988281</v>
      </c>
      <c r="W444" s="23"/>
      <c r="X444" s="24"/>
      <c r="Y444" s="24"/>
      <c r="Z444" s="15">
        <v>444</v>
      </c>
      <c r="AA444" s="15"/>
      <c r="AB444" s="16"/>
      <c r="AC444">
        <v>18</v>
      </c>
      <c r="AD444">
        <v>48</v>
      </c>
      <c r="AE444">
        <v>300</v>
      </c>
      <c r="AF444">
        <v>2</v>
      </c>
      <c r="AG444" t="s">
        <v>994</v>
      </c>
      <c r="AH444" t="s">
        <v>1052</v>
      </c>
      <c r="AI444">
        <v>-28800</v>
      </c>
      <c r="AJ444" t="s">
        <v>1495</v>
      </c>
      <c r="AK444" t="s">
        <v>1960</v>
      </c>
      <c r="AL444" t="s">
        <v>2402</v>
      </c>
      <c r="AM444" s="3" t="str">
        <f>Vertices[[#This Row],[Vertex]]&amp;CHAR(10)&amp;Vertices[[#This Row],[Followers]]&amp;CHAR(10)&amp;Vertices[[#This Row],[Description]]&amp;CHAR(10)&amp;Vertices[[#This Row],[Tweet]]</f>
        <v>ted_drake
48
A Bay Area Yahoo!
My latest SlideShare upload : Open Source Search Tools for www2010 conference http://slidesha.re/cxQ4Wg #www2010 #search #ydn</v>
      </c>
      <c r="AN444" t="s">
        <v>2826</v>
      </c>
      <c r="AO444" t="s">
        <v>3278</v>
      </c>
    </row>
    <row r="445" spans="1:41" ht="34.049999999999997" customHeight="1">
      <c r="A445" s="17" t="s">
        <v>599</v>
      </c>
      <c r="C445" s="60">
        <v>0</v>
      </c>
      <c r="D445" s="60">
        <v>0</v>
      </c>
      <c r="E445" s="61">
        <v>0</v>
      </c>
      <c r="F445" s="61">
        <v>0</v>
      </c>
      <c r="G445" s="61">
        <v>0</v>
      </c>
      <c r="H445" s="61">
        <v>0</v>
      </c>
      <c r="I445" s="18"/>
      <c r="J445" s="18"/>
      <c r="K445" s="19">
        <v>2.1983071342200726</v>
      </c>
      <c r="L445" s="20">
        <v>99.907347711940446</v>
      </c>
      <c r="M445" s="18" t="s">
        <v>1947</v>
      </c>
      <c r="N445" s="18" t="s">
        <v>60</v>
      </c>
      <c r="O445" s="25" t="s">
        <v>599</v>
      </c>
      <c r="P445" s="26"/>
      <c r="Q445" s="26"/>
      <c r="R445" s="25"/>
      <c r="S445" s="74" t="s">
        <v>3756</v>
      </c>
      <c r="T445" s="21">
        <v>28.245222824100228</v>
      </c>
      <c r="U445" s="22">
        <v>1625.351806640625</v>
      </c>
      <c r="V445" s="22">
        <v>210.82270812988281</v>
      </c>
      <c r="W445" s="23"/>
      <c r="X445" s="24"/>
      <c r="Y445" s="24"/>
      <c r="Z445" s="15">
        <v>445</v>
      </c>
      <c r="AA445" s="15"/>
      <c r="AB445" s="16"/>
      <c r="AC445">
        <v>46</v>
      </c>
      <c r="AD445">
        <v>88</v>
      </c>
      <c r="AE445">
        <v>1962</v>
      </c>
      <c r="AF445">
        <v>0</v>
      </c>
      <c r="AG445" t="s">
        <v>995</v>
      </c>
      <c r="AH445" t="s">
        <v>1008</v>
      </c>
      <c r="AI445">
        <v>-18000</v>
      </c>
      <c r="AJ445" t="s">
        <v>1496</v>
      </c>
      <c r="AK445" t="s">
        <v>1960</v>
      </c>
      <c r="AL445" t="s">
        <v>2403</v>
      </c>
      <c r="AM445" s="3" t="str">
        <f>Vertices[[#This Row],[Vertex]]&amp;CHAR(10)&amp;Vertices[[#This Row],[Followers]]&amp;CHAR(10)&amp;Vertices[[#This Row],[Description]]&amp;CHAR(10)&amp;Vertices[[#This Row],[Tweet]]</f>
        <v>james_draper
88
NC State Employee. Tennis Pro. Semi Grad Student. Landed Aristocrat. Love Learning and Travel.
Neat! Raleigh hosts World Wide Web Conference this week. http://ow.ly/1Dk1g #www2010</v>
      </c>
      <c r="AN445" t="s">
        <v>2827</v>
      </c>
      <c r="AO445" t="s">
        <v>3279</v>
      </c>
    </row>
    <row r="446" spans="1:41" ht="34.049999999999997" customHeight="1">
      <c r="A446" s="17" t="s">
        <v>600</v>
      </c>
      <c r="C446" s="60">
        <v>0</v>
      </c>
      <c r="D446" s="60">
        <v>0</v>
      </c>
      <c r="E446" s="61">
        <v>0</v>
      </c>
      <c r="F446" s="61">
        <v>0</v>
      </c>
      <c r="G446" s="61">
        <v>0</v>
      </c>
      <c r="H446" s="61">
        <v>0</v>
      </c>
      <c r="I446" s="18"/>
      <c r="J446" s="18"/>
      <c r="K446" s="19">
        <v>6.9431680773881501</v>
      </c>
      <c r="L446" s="20">
        <v>97.690472234222852</v>
      </c>
      <c r="M446" s="18" t="s">
        <v>1948</v>
      </c>
      <c r="N446" s="18" t="s">
        <v>60</v>
      </c>
      <c r="O446" s="25" t="s">
        <v>600</v>
      </c>
      <c r="P446" s="26"/>
      <c r="Q446" s="26"/>
      <c r="R446" s="25"/>
      <c r="S446" s="74" t="s">
        <v>3757</v>
      </c>
      <c r="T446" s="21">
        <v>680.13701771293745</v>
      </c>
      <c r="U446" s="22">
        <v>5410.9814453125</v>
      </c>
      <c r="V446" s="22">
        <v>273.4483642578125</v>
      </c>
      <c r="W446" s="23"/>
      <c r="X446" s="24"/>
      <c r="Y446" s="24"/>
      <c r="Z446" s="15">
        <v>446</v>
      </c>
      <c r="AA446" s="15"/>
      <c r="AB446" s="16"/>
      <c r="AC446">
        <v>1998</v>
      </c>
      <c r="AD446">
        <v>2050</v>
      </c>
      <c r="AE446">
        <v>5105</v>
      </c>
      <c r="AF446">
        <v>0</v>
      </c>
      <c r="AG446" t="s">
        <v>996</v>
      </c>
      <c r="AH446" t="s">
        <v>1006</v>
      </c>
      <c r="AI446">
        <v>0</v>
      </c>
      <c r="AJ446" t="s">
        <v>1497</v>
      </c>
      <c r="AK446" t="s">
        <v>1960</v>
      </c>
      <c r="AL446" t="s">
        <v>2404</v>
      </c>
      <c r="AM446" s="3" t="str">
        <f>Vertices[[#This Row],[Vertex]]&amp;CHAR(10)&amp;Vertices[[#This Row],[Followers]]&amp;CHAR(10)&amp;Vertices[[#This Row],[Description]]&amp;CHAR(10)&amp;Vertices[[#This Row],[Tweet]]</f>
        <v>BeingDisruptive
2050
Tweeting about science, tech and general stuff, with a bit of disruption thrown in.
Search Work a Focus of WWW2010 - Microsoft http://bit.ly/aecG6e #tech</v>
      </c>
      <c r="AN446" t="s">
        <v>2828</v>
      </c>
      <c r="AO446" t="s">
        <v>3280</v>
      </c>
    </row>
    <row r="447" spans="1:41" ht="34.049999999999997" customHeight="1">
      <c r="A447" s="17" t="s">
        <v>601</v>
      </c>
      <c r="C447" s="60">
        <v>0</v>
      </c>
      <c r="D447" s="60">
        <v>0</v>
      </c>
      <c r="E447" s="61">
        <v>0</v>
      </c>
      <c r="F447" s="61">
        <v>0</v>
      </c>
      <c r="G447" s="61">
        <v>0</v>
      </c>
      <c r="H447" s="61">
        <v>0</v>
      </c>
      <c r="I447" s="18"/>
      <c r="J447" s="18"/>
      <c r="K447" s="19">
        <v>10</v>
      </c>
      <c r="L447" s="20">
        <v>94.329002027184202</v>
      </c>
      <c r="M447" s="18" t="s">
        <v>1949</v>
      </c>
      <c r="N447" s="18" t="s">
        <v>60</v>
      </c>
      <c r="O447" s="25" t="s">
        <v>601</v>
      </c>
      <c r="P447" s="26"/>
      <c r="Q447" s="26"/>
      <c r="R447" s="25"/>
      <c r="S447" s="74" t="s">
        <v>3758</v>
      </c>
      <c r="T447" s="21">
        <v>1668.6069921238909</v>
      </c>
      <c r="U447" s="22">
        <v>6069.35205078125</v>
      </c>
      <c r="V447" s="22">
        <v>359.10720825195312</v>
      </c>
      <c r="W447" s="23"/>
      <c r="X447" s="24"/>
      <c r="Y447" s="24"/>
      <c r="Z447" s="15">
        <v>447</v>
      </c>
      <c r="AA447" s="15"/>
      <c r="AB447" s="16"/>
      <c r="AC447">
        <v>5143</v>
      </c>
      <c r="AD447">
        <v>5025</v>
      </c>
      <c r="AE447">
        <v>5639</v>
      </c>
      <c r="AF447">
        <v>0</v>
      </c>
      <c r="AG447" t="s">
        <v>997</v>
      </c>
      <c r="AH447" t="s">
        <v>1012</v>
      </c>
      <c r="AI447">
        <v>-28800</v>
      </c>
      <c r="AJ447" t="s">
        <v>1498</v>
      </c>
      <c r="AK447" t="s">
        <v>1960</v>
      </c>
      <c r="AL447" t="s">
        <v>2405</v>
      </c>
      <c r="AM447" s="3" t="str">
        <f>Vertices[[#This Row],[Vertex]]&amp;CHAR(10)&amp;Vertices[[#This Row],[Followers]]&amp;CHAR(10)&amp;Vertices[[#This Row],[Description]]&amp;CHAR(10)&amp;Vertices[[#This Row],[Tweet]]</f>
        <v>twisness
5025
Business of Twitter | Business Use Feeds | 
Blog| Research: Understanding How Twitter is Used to Widely Spread ...: Today, as the WWW2010 Conference begins in... http://bit.ly/cAsuX7</v>
      </c>
      <c r="AN447" t="s">
        <v>2829</v>
      </c>
      <c r="AO447" t="s">
        <v>3281</v>
      </c>
    </row>
    <row r="448" spans="1:41" ht="34.049999999999997" customHeight="1">
      <c r="A448" s="17" t="s">
        <v>602</v>
      </c>
      <c r="C448" s="60">
        <v>0</v>
      </c>
      <c r="D448" s="60">
        <v>0</v>
      </c>
      <c r="E448" s="61">
        <v>0</v>
      </c>
      <c r="F448" s="61">
        <v>0</v>
      </c>
      <c r="G448" s="61">
        <v>0</v>
      </c>
      <c r="H448" s="61">
        <v>0</v>
      </c>
      <c r="I448" s="18"/>
      <c r="J448" s="18"/>
      <c r="K448" s="19">
        <v>3.4631197097944377</v>
      </c>
      <c r="L448" s="20">
        <v>99.316406899072817</v>
      </c>
      <c r="M448" s="18" t="s">
        <v>1950</v>
      </c>
      <c r="N448" s="18" t="s">
        <v>60</v>
      </c>
      <c r="O448" s="25" t="s">
        <v>602</v>
      </c>
      <c r="P448" s="26"/>
      <c r="Q448" s="26"/>
      <c r="R448" s="25"/>
      <c r="S448" s="74" t="s">
        <v>3759</v>
      </c>
      <c r="T448" s="21">
        <v>202.01658303147121</v>
      </c>
      <c r="U448" s="22">
        <v>4258.83349609375</v>
      </c>
      <c r="V448" s="22">
        <v>210.82270812988281</v>
      </c>
      <c r="W448" s="23"/>
      <c r="X448" s="24"/>
      <c r="Y448" s="24"/>
      <c r="Z448" s="15">
        <v>448</v>
      </c>
      <c r="AA448" s="15"/>
      <c r="AB448" s="16"/>
      <c r="AC448">
        <v>96</v>
      </c>
      <c r="AD448">
        <v>611</v>
      </c>
      <c r="AE448">
        <v>2910</v>
      </c>
      <c r="AF448">
        <v>0</v>
      </c>
      <c r="AG448" t="s">
        <v>998</v>
      </c>
      <c r="AH448" t="s">
        <v>1028</v>
      </c>
      <c r="AI448">
        <v>-32400</v>
      </c>
      <c r="AJ448" t="s">
        <v>1499</v>
      </c>
      <c r="AK448" t="s">
        <v>1960</v>
      </c>
      <c r="AL448" t="s">
        <v>2406</v>
      </c>
      <c r="AM448" s="3" t="str">
        <f>Vertices[[#This Row],[Vertex]]&amp;CHAR(10)&amp;Vertices[[#This Row],[Followers]]&amp;CHAR(10)&amp;Vertices[[#This Row],[Description]]&amp;CHAR(10)&amp;Vertices[[#This Row],[Tweet]]</f>
        <v>CMHWebservices
611
SEO &amp; Marketing Tips
RT @jasonhoyt-Good stuff from Eric Miller of Cognitive Atlas: 12 design principles of compelling Web apps. #www2010 http://bit.ly/9kPO5W</v>
      </c>
      <c r="AN448" t="s">
        <v>2830</v>
      </c>
      <c r="AO448" t="s">
        <v>3282</v>
      </c>
    </row>
    <row r="449" spans="1:41" ht="34.049999999999997" customHeight="1">
      <c r="A449" s="17" t="s">
        <v>603</v>
      </c>
      <c r="C449" s="60">
        <v>0</v>
      </c>
      <c r="D449" s="60">
        <v>0</v>
      </c>
      <c r="E449" s="61">
        <v>0</v>
      </c>
      <c r="F449" s="61">
        <v>0</v>
      </c>
      <c r="G449" s="61">
        <v>0</v>
      </c>
      <c r="H449" s="61">
        <v>0</v>
      </c>
      <c r="I449" s="18"/>
      <c r="J449" s="18"/>
      <c r="K449" s="19">
        <v>2.0652962515114872</v>
      </c>
      <c r="L449" s="20">
        <v>99.969492539297462</v>
      </c>
      <c r="M449" s="18" t="s">
        <v>1951</v>
      </c>
      <c r="N449" s="18" t="s">
        <v>60</v>
      </c>
      <c r="O449" s="25" t="s">
        <v>603</v>
      </c>
      <c r="P449" s="26"/>
      <c r="Q449" s="26"/>
      <c r="R449" s="25"/>
      <c r="S449" s="74" t="s">
        <v>3760</v>
      </c>
      <c r="T449" s="21">
        <v>9.9709880030573927</v>
      </c>
      <c r="U449" s="22">
        <v>637.79632568359375</v>
      </c>
      <c r="V449" s="22">
        <v>210.82270812988281</v>
      </c>
      <c r="W449" s="23"/>
      <c r="X449" s="24"/>
      <c r="Y449" s="24"/>
      <c r="Z449" s="15">
        <v>449</v>
      </c>
      <c r="AA449" s="15"/>
      <c r="AB449" s="16"/>
      <c r="AC449">
        <v>40</v>
      </c>
      <c r="AD449">
        <v>33</v>
      </c>
      <c r="AE449">
        <v>10</v>
      </c>
      <c r="AF449">
        <v>0</v>
      </c>
      <c r="AH449" t="s">
        <v>1053</v>
      </c>
      <c r="AI449">
        <v>7200</v>
      </c>
      <c r="AJ449" t="s">
        <v>1500</v>
      </c>
      <c r="AK449" t="s">
        <v>1960</v>
      </c>
      <c r="AL449" t="s">
        <v>2407</v>
      </c>
      <c r="AM449" s="3" t="str">
        <f>Vertices[[#This Row],[Vertex]]&amp;CHAR(10)&amp;Vertices[[#This Row],[Followers]]&amp;CHAR(10)&amp;Vertices[[#This Row],[Description]]&amp;CHAR(10)&amp;Vertices[[#This Row],[Tweet]]</f>
        <v>vainu
33
social recommendation tutorial #302c, exciting start to a 5-day event at #www2010</v>
      </c>
      <c r="AN449" t="s">
        <v>2831</v>
      </c>
      <c r="AO449" t="s">
        <v>3283</v>
      </c>
    </row>
    <row r="450" spans="1:41" ht="34.049999999999997" customHeight="1">
      <c r="A450" s="17" t="s">
        <v>604</v>
      </c>
      <c r="C450" s="60">
        <v>0</v>
      </c>
      <c r="D450" s="60">
        <v>0</v>
      </c>
      <c r="E450" s="61">
        <v>0</v>
      </c>
      <c r="F450" s="61">
        <v>0</v>
      </c>
      <c r="G450" s="61">
        <v>0</v>
      </c>
      <c r="H450" s="61">
        <v>0</v>
      </c>
      <c r="I450" s="18"/>
      <c r="J450" s="18"/>
      <c r="K450" s="19">
        <v>7.6154776299879083</v>
      </c>
      <c r="L450" s="20">
        <v>97.37635837958193</v>
      </c>
      <c r="M450" s="18" t="s">
        <v>1952</v>
      </c>
      <c r="N450" s="18" t="s">
        <v>60</v>
      </c>
      <c r="O450" s="25" t="s">
        <v>604</v>
      </c>
      <c r="P450" s="26"/>
      <c r="Q450" s="26"/>
      <c r="R450" s="25"/>
      <c r="S450" s="74" t="s">
        <v>3761</v>
      </c>
      <c r="T450" s="21">
        <v>772.50496826293579</v>
      </c>
      <c r="U450" s="22">
        <v>5575.57421875</v>
      </c>
      <c r="V450" s="22">
        <v>291.8978271484375</v>
      </c>
      <c r="W450" s="23"/>
      <c r="X450" s="24"/>
      <c r="Y450" s="24"/>
      <c r="Z450" s="15">
        <v>450</v>
      </c>
      <c r="AA450" s="15"/>
      <c r="AB450" s="16"/>
      <c r="AC450">
        <v>2383</v>
      </c>
      <c r="AD450">
        <v>2328</v>
      </c>
      <c r="AE450">
        <v>1790</v>
      </c>
      <c r="AF450">
        <v>95</v>
      </c>
      <c r="AG450" t="s">
        <v>999</v>
      </c>
      <c r="AH450" t="s">
        <v>1014</v>
      </c>
      <c r="AI450">
        <v>-36000</v>
      </c>
      <c r="AJ450" t="s">
        <v>1501</v>
      </c>
      <c r="AK450" t="s">
        <v>1960</v>
      </c>
      <c r="AL450" t="s">
        <v>2408</v>
      </c>
      <c r="AM450" s="3" t="str">
        <f>Vertices[[#This Row],[Vertex]]&amp;CHAR(10)&amp;Vertices[[#This Row],[Followers]]&amp;CHAR(10)&amp;Vertices[[#This Row],[Description]]&amp;CHAR(10)&amp;Vertices[[#This Row],[Tweet]]</f>
        <v>prestonkelly
2328
We're all about iconic ideas that build brands. See more of us on Facebook http://bit.ly/baITp
#WWW2010 starting today in Raliegh NC at this cool Internet summitt. Can't wait to hear what is discussed.</v>
      </c>
      <c r="AN450" t="s">
        <v>2832</v>
      </c>
      <c r="AO450" t="s">
        <v>3284</v>
      </c>
    </row>
    <row r="451" spans="1:41" ht="34.049999999999997" customHeight="1">
      <c r="A451" s="17" t="s">
        <v>605</v>
      </c>
      <c r="C451" s="60">
        <v>0</v>
      </c>
      <c r="D451" s="60">
        <v>0</v>
      </c>
      <c r="E451" s="61">
        <v>0</v>
      </c>
      <c r="F451" s="61">
        <v>0</v>
      </c>
      <c r="G451" s="61">
        <v>0</v>
      </c>
      <c r="H451" s="61">
        <v>0</v>
      </c>
      <c r="I451" s="18"/>
      <c r="J451" s="18"/>
      <c r="K451" s="19">
        <v>2.0967351874244256</v>
      </c>
      <c r="L451" s="20">
        <v>99.954803761922165</v>
      </c>
      <c r="M451" s="18" t="s">
        <v>1953</v>
      </c>
      <c r="N451" s="18" t="s">
        <v>60</v>
      </c>
      <c r="O451" s="25" t="s">
        <v>605</v>
      </c>
      <c r="P451" s="26"/>
      <c r="Q451" s="26"/>
      <c r="R451" s="25"/>
      <c r="S451" s="74" t="s">
        <v>3762</v>
      </c>
      <c r="T451" s="21">
        <v>14.290352597122062</v>
      </c>
      <c r="U451" s="22">
        <v>966.9815673828125</v>
      </c>
      <c r="V451" s="22">
        <v>210.82270812988281</v>
      </c>
      <c r="W451" s="23"/>
      <c r="X451" s="24"/>
      <c r="Y451" s="24"/>
      <c r="Z451" s="15">
        <v>451</v>
      </c>
      <c r="AA451" s="15"/>
      <c r="AB451" s="16"/>
      <c r="AC451">
        <v>58</v>
      </c>
      <c r="AD451">
        <v>46</v>
      </c>
      <c r="AE451">
        <v>200</v>
      </c>
      <c r="AF451">
        <v>10</v>
      </c>
      <c r="AG451" t="s">
        <v>1000</v>
      </c>
      <c r="AH451" t="s">
        <v>1008</v>
      </c>
      <c r="AI451">
        <v>-18000</v>
      </c>
      <c r="AJ451" t="s">
        <v>1502</v>
      </c>
      <c r="AK451" t="s">
        <v>1960</v>
      </c>
      <c r="AL451" t="s">
        <v>2409</v>
      </c>
      <c r="AM451" s="3" t="str">
        <f>Vertices[[#This Row],[Vertex]]&amp;CHAR(10)&amp;Vertices[[#This Row],[Followers]]&amp;CHAR(10)&amp;Vertices[[#This Row],[Description]]&amp;CHAR(10)&amp;Vertices[[#This Row],[Tweet]]</f>
        <v>carolinacurator
46
Special Collections, Health Sciences Library, University of North Carolina at Chapel Hill
WWW2010 Conference (http://www2010.org/) and Web Science Conference 2010 (http://www.websci10.org/) are both underway in Raleigh, NC.</v>
      </c>
      <c r="AN451" t="s">
        <v>2833</v>
      </c>
      <c r="AO451" t="s">
        <v>3285</v>
      </c>
    </row>
    <row r="452" spans="1:41" ht="34.049999999999997" customHeight="1">
      <c r="A452" s="17" t="s">
        <v>606</v>
      </c>
      <c r="C452" s="60">
        <v>0</v>
      </c>
      <c r="D452" s="60">
        <v>0</v>
      </c>
      <c r="E452" s="61">
        <v>0</v>
      </c>
      <c r="F452" s="61">
        <v>0</v>
      </c>
      <c r="G452" s="61">
        <v>0</v>
      </c>
      <c r="H452" s="61">
        <v>0</v>
      </c>
      <c r="I452" s="18"/>
      <c r="J452" s="18"/>
      <c r="K452" s="19">
        <v>2.2442563482466746</v>
      </c>
      <c r="L452" s="20">
        <v>99.885879498853484</v>
      </c>
      <c r="M452" s="18" t="s">
        <v>1954</v>
      </c>
      <c r="N452" s="18" t="s">
        <v>60</v>
      </c>
      <c r="O452" s="25" t="s">
        <v>606</v>
      </c>
      <c r="P452" s="26"/>
      <c r="Q452" s="26"/>
      <c r="R452" s="25"/>
      <c r="S452" s="74" t="s">
        <v>3763</v>
      </c>
      <c r="T452" s="21">
        <v>34.558140307733211</v>
      </c>
      <c r="U452" s="22">
        <v>1789.9444580078125</v>
      </c>
      <c r="V452" s="22">
        <v>210.82270812988281</v>
      </c>
      <c r="W452" s="23"/>
      <c r="X452" s="24"/>
      <c r="Y452" s="24"/>
      <c r="Z452" s="15">
        <v>452</v>
      </c>
      <c r="AA452" s="15"/>
      <c r="AB452" s="16"/>
      <c r="AC452">
        <v>59</v>
      </c>
      <c r="AD452">
        <v>107</v>
      </c>
      <c r="AE452">
        <v>169</v>
      </c>
      <c r="AF452">
        <v>0</v>
      </c>
      <c r="AG452" t="s">
        <v>1001</v>
      </c>
      <c r="AH452" t="s">
        <v>1020</v>
      </c>
      <c r="AI452">
        <v>-18000</v>
      </c>
      <c r="AJ452" t="s">
        <v>1503</v>
      </c>
      <c r="AK452" t="s">
        <v>1960</v>
      </c>
      <c r="AL452" t="s">
        <v>2410</v>
      </c>
      <c r="AM452" s="3" t="str">
        <f>Vertices[[#This Row],[Vertex]]&amp;CHAR(10)&amp;Vertices[[#This Row],[Followers]]&amp;CHAR(10)&amp;Vertices[[#This Row],[Description]]&amp;CHAR(10)&amp;Vertices[[#This Row],[Tweet]]</f>
        <v>Knewton_Sara
107
Sara is the Associate Product Manager here at Knewton, Inc.
#WWW2010 starts today in Raleigh ... looks like there are [no surprise] a LOT of really interesting papers this year .. time to get reading!</v>
      </c>
      <c r="AN452" t="s">
        <v>2448</v>
      </c>
      <c r="AO452" t="s">
        <v>2872</v>
      </c>
    </row>
    <row r="453" spans="1:41" ht="34.049999999999997" customHeight="1">
      <c r="A453" s="17" t="s">
        <v>607</v>
      </c>
      <c r="C453" s="60">
        <v>0</v>
      </c>
      <c r="D453" s="60">
        <v>0</v>
      </c>
      <c r="E453" s="61">
        <v>0</v>
      </c>
      <c r="F453" s="61">
        <v>0</v>
      </c>
      <c r="G453" s="61">
        <v>0</v>
      </c>
      <c r="H453" s="61">
        <v>0</v>
      </c>
      <c r="I453" s="18"/>
      <c r="J453" s="18"/>
      <c r="K453" s="19">
        <v>10</v>
      </c>
      <c r="L453" s="20">
        <v>94.074773187996414</v>
      </c>
      <c r="M453" s="18" t="s">
        <v>1955</v>
      </c>
      <c r="N453" s="18" t="s">
        <v>60</v>
      </c>
      <c r="O453" s="25" t="s">
        <v>607</v>
      </c>
      <c r="P453" s="26"/>
      <c r="Q453" s="26"/>
      <c r="R453" s="25"/>
      <c r="S453" s="74" t="s">
        <v>3764</v>
      </c>
      <c r="T453" s="21">
        <v>1743.3652254827025</v>
      </c>
      <c r="U453" s="22">
        <v>6233.9443359375</v>
      </c>
      <c r="V453" s="22">
        <v>359.10720825195312</v>
      </c>
      <c r="W453" s="23"/>
      <c r="X453" s="24"/>
      <c r="Y453" s="24"/>
      <c r="Z453" s="15">
        <v>453</v>
      </c>
      <c r="AA453" s="15"/>
      <c r="AB453" s="16"/>
      <c r="AC453">
        <v>5273</v>
      </c>
      <c r="AD453">
        <v>5250</v>
      </c>
      <c r="AE453">
        <v>46771</v>
      </c>
      <c r="AF453">
        <v>1</v>
      </c>
      <c r="AG453" t="s">
        <v>1002</v>
      </c>
      <c r="AH453" t="s">
        <v>1009</v>
      </c>
      <c r="AI453">
        <v>-21600</v>
      </c>
      <c r="AJ453" t="s">
        <v>1504</v>
      </c>
      <c r="AK453" t="s">
        <v>1960</v>
      </c>
      <c r="AL453" t="s">
        <v>2411</v>
      </c>
      <c r="AM453" s="3" t="str">
        <f>Vertices[[#This Row],[Vertex]]&amp;CHAR(10)&amp;Vertices[[#This Row],[Followers]]&amp;CHAR(10)&amp;Vertices[[#This Row],[Description]]&amp;CHAR(10)&amp;Vertices[[#This Row],[Tweet]]</f>
        <v>toddkrafty
5250
7 Kids, a wife and a great life, oh and a dog
WWW2010 - Trying to imagine the future of the Internet -- the task at hand for the Web fanatics who will gather at th... http://su.pr/1mgi1x</v>
      </c>
      <c r="AN453" t="s">
        <v>2834</v>
      </c>
      <c r="AO453" t="s">
        <v>3286</v>
      </c>
    </row>
    <row r="454" spans="1:41" ht="34.049999999999997" customHeight="1">
      <c r="A454" s="17" t="s">
        <v>608</v>
      </c>
      <c r="C454" s="60">
        <v>0</v>
      </c>
      <c r="D454" s="60">
        <v>0</v>
      </c>
      <c r="E454" s="61">
        <v>0</v>
      </c>
      <c r="F454" s="61">
        <v>0</v>
      </c>
      <c r="G454" s="61">
        <v>0</v>
      </c>
      <c r="H454" s="61">
        <v>0</v>
      </c>
      <c r="I454" s="18"/>
      <c r="J454" s="18"/>
      <c r="K454" s="19">
        <v>2.7110036275695286</v>
      </c>
      <c r="L454" s="20">
        <v>99.667807650127941</v>
      </c>
      <c r="M454" s="18" t="s">
        <v>1956</v>
      </c>
      <c r="N454" s="18" t="s">
        <v>60</v>
      </c>
      <c r="O454" s="25" t="s">
        <v>608</v>
      </c>
      <c r="P454" s="26"/>
      <c r="Q454" s="26"/>
      <c r="R454" s="25"/>
      <c r="S454" s="74" t="s">
        <v>3765</v>
      </c>
      <c r="T454" s="21">
        <v>98.684091588847167</v>
      </c>
      <c r="U454" s="22">
        <v>3435.870361328125</v>
      </c>
      <c r="V454" s="22">
        <v>210.82270812988281</v>
      </c>
      <c r="W454" s="23"/>
      <c r="X454" s="24"/>
      <c r="Y454" s="24"/>
      <c r="Z454" s="15">
        <v>454</v>
      </c>
      <c r="AA454" s="15"/>
      <c r="AB454" s="16"/>
      <c r="AC454">
        <v>0</v>
      </c>
      <c r="AD454">
        <v>300</v>
      </c>
      <c r="AE454">
        <v>19049</v>
      </c>
      <c r="AF454">
        <v>0</v>
      </c>
      <c r="AH454" t="s">
        <v>1012</v>
      </c>
      <c r="AI454">
        <v>-28800</v>
      </c>
      <c r="AJ454" t="s">
        <v>1505</v>
      </c>
      <c r="AK454" t="s">
        <v>1960</v>
      </c>
      <c r="AL454" t="s">
        <v>2412</v>
      </c>
      <c r="AM454" s="3" t="str">
        <f>Vertices[[#This Row],[Vertex]]&amp;CHAR(10)&amp;Vertices[[#This Row],[Followers]]&amp;CHAR(10)&amp;Vertices[[#This Row],[Description]]&amp;CHAR(10)&amp;Vertices[[#This Row],[Tweet]]</f>
        <v>tok_tech
300
http://bit.ly/9JSb7s WWW2010</v>
      </c>
      <c r="AN454" t="s">
        <v>2835</v>
      </c>
      <c r="AO454" t="s">
        <v>3287</v>
      </c>
    </row>
    <row r="455" spans="1:41" ht="34.049999999999997" customHeight="1">
      <c r="A455" s="17" t="s">
        <v>609</v>
      </c>
      <c r="C455" s="60">
        <v>0</v>
      </c>
      <c r="D455" s="60">
        <v>0</v>
      </c>
      <c r="E455" s="61">
        <v>0</v>
      </c>
      <c r="F455" s="61">
        <v>0</v>
      </c>
      <c r="G455" s="61">
        <v>0</v>
      </c>
      <c r="H455" s="61">
        <v>0</v>
      </c>
      <c r="I455" s="18"/>
      <c r="J455" s="18"/>
      <c r="K455" s="19">
        <v>2.0193470374848852</v>
      </c>
      <c r="L455" s="20">
        <v>99.990960752384439</v>
      </c>
      <c r="M455" s="18" t="s">
        <v>1957</v>
      </c>
      <c r="N455" s="18" t="s">
        <v>60</v>
      </c>
      <c r="O455" s="25" t="s">
        <v>609</v>
      </c>
      <c r="P455" s="26"/>
      <c r="Q455" s="26"/>
      <c r="R455" s="25"/>
      <c r="S455" s="74" t="s">
        <v>3766</v>
      </c>
      <c r="T455" s="21">
        <v>3.6580705194244127</v>
      </c>
      <c r="U455" s="22">
        <v>308.61111450195312</v>
      </c>
      <c r="V455" s="22">
        <v>210.82270812988281</v>
      </c>
      <c r="W455" s="23"/>
      <c r="X455" s="24"/>
      <c r="Y455" s="24"/>
      <c r="Z455" s="15">
        <v>455</v>
      </c>
      <c r="AA455" s="15"/>
      <c r="AB455" s="16"/>
      <c r="AC455">
        <v>41</v>
      </c>
      <c r="AD455">
        <v>14</v>
      </c>
      <c r="AE455">
        <v>126</v>
      </c>
      <c r="AF455">
        <v>0</v>
      </c>
      <c r="AG455" t="s">
        <v>1003</v>
      </c>
      <c r="AH455" t="s">
        <v>1012</v>
      </c>
      <c r="AI455">
        <v>-28800</v>
      </c>
      <c r="AJ455" t="s">
        <v>1506</v>
      </c>
      <c r="AK455" t="s">
        <v>1960</v>
      </c>
      <c r="AL455" t="s">
        <v>2413</v>
      </c>
      <c r="AM455" s="3" t="str">
        <f>Vertices[[#This Row],[Vertex]]&amp;CHAR(10)&amp;Vertices[[#This Row],[Followers]]&amp;CHAR(10)&amp;Vertices[[#This Row],[Description]]&amp;CHAR(10)&amp;Vertices[[#This Row],[Tweet]]</f>
        <v>Niknws
14
transdisciplinary PhD student following the developments of web accessibility   
RT @a11y: 7th International Cross-Disciplinary Conference on Web Accessibility starts today: http://tinyurl.com/2b8jkv5 #w4a10 #www2010</v>
      </c>
      <c r="AN455" t="s">
        <v>2836</v>
      </c>
      <c r="AO455" t="s">
        <v>3288</v>
      </c>
    </row>
    <row r="456" spans="1:41" ht="34.049999999999997" customHeight="1">
      <c r="A456" s="17" t="s">
        <v>610</v>
      </c>
      <c r="C456" s="60">
        <v>0</v>
      </c>
      <c r="D456" s="60">
        <v>0</v>
      </c>
      <c r="E456" s="61">
        <v>0</v>
      </c>
      <c r="F456" s="61">
        <v>0</v>
      </c>
      <c r="G456" s="61">
        <v>0</v>
      </c>
      <c r="H456" s="61">
        <v>0</v>
      </c>
      <c r="I456" s="18"/>
      <c r="J456" s="18"/>
      <c r="K456" s="19">
        <v>2.4159613059250304</v>
      </c>
      <c r="L456" s="20">
        <v>99.80565617626533</v>
      </c>
      <c r="M456" s="18" t="s">
        <v>1958</v>
      </c>
      <c r="N456" s="18" t="s">
        <v>60</v>
      </c>
      <c r="O456" s="25" t="s">
        <v>610</v>
      </c>
      <c r="P456" s="26"/>
      <c r="Q456" s="26"/>
      <c r="R456" s="25"/>
      <c r="S456" s="74" t="s">
        <v>3767</v>
      </c>
      <c r="T456" s="21">
        <v>58.148516167624869</v>
      </c>
      <c r="U456" s="22">
        <v>2283.72216796875</v>
      </c>
      <c r="V456" s="22">
        <v>210.82270812988281</v>
      </c>
      <c r="W456" s="23"/>
      <c r="X456" s="24"/>
      <c r="Y456" s="24"/>
      <c r="Z456" s="15">
        <v>456</v>
      </c>
      <c r="AA456" s="15"/>
      <c r="AB456" s="16"/>
      <c r="AC456">
        <v>36</v>
      </c>
      <c r="AD456">
        <v>178</v>
      </c>
      <c r="AE456">
        <v>4465</v>
      </c>
      <c r="AF456">
        <v>1</v>
      </c>
      <c r="AG456" t="s">
        <v>1004</v>
      </c>
      <c r="AH456" t="s">
        <v>1013</v>
      </c>
      <c r="AI456">
        <v>-25200</v>
      </c>
      <c r="AJ456" t="s">
        <v>1507</v>
      </c>
      <c r="AK456" t="s">
        <v>1960</v>
      </c>
      <c r="AL456" t="s">
        <v>2414</v>
      </c>
      <c r="AM456" s="3" t="str">
        <f>Vertices[[#This Row],[Vertex]]&amp;CHAR(10)&amp;Vertices[[#This Row],[Followers]]&amp;CHAR(10)&amp;Vertices[[#This Row],[Description]]&amp;CHAR(10)&amp;Vertices[[#This Row],[Tweet]]</f>
        <v>kworkmanflood
178
Accomplished sales professional with over 17 years of solid sales &amp; management experience specializing in online/new media
Fast Company: WWW2010 http://bit.ly/bn6LTP Full http://bit.ly/bb28wh</v>
      </c>
      <c r="AN456" t="s">
        <v>2837</v>
      </c>
      <c r="AO456" t="s">
        <v>3289</v>
      </c>
    </row>
    <row r="457" spans="1:41" ht="34.049999999999997" customHeight="1">
      <c r="A457" s="62" t="s">
        <v>611</v>
      </c>
      <c r="C457" s="60">
        <v>0</v>
      </c>
      <c r="D457" s="60">
        <v>0</v>
      </c>
      <c r="E457" s="61">
        <v>0</v>
      </c>
      <c r="F457" s="61">
        <v>0</v>
      </c>
      <c r="G457" s="61">
        <v>0</v>
      </c>
      <c r="H457" s="61">
        <v>0</v>
      </c>
      <c r="I457" s="63"/>
      <c r="J457" s="63"/>
      <c r="K457" s="64">
        <v>4.7980652962515116</v>
      </c>
      <c r="L457" s="65">
        <v>98.692698813598753</v>
      </c>
      <c r="M457" s="63" t="s">
        <v>1959</v>
      </c>
      <c r="N457" s="63" t="s">
        <v>60</v>
      </c>
      <c r="O457" s="66" t="s">
        <v>611</v>
      </c>
      <c r="P457" s="67"/>
      <c r="Q457" s="67"/>
      <c r="R457" s="66"/>
      <c r="S457" s="79" t="s">
        <v>3768</v>
      </c>
      <c r="T457" s="68">
        <v>385.42344887175568</v>
      </c>
      <c r="U457" s="69">
        <v>4917.20361328125</v>
      </c>
      <c r="V457" s="69">
        <v>214.14662170410156</v>
      </c>
      <c r="W457" s="70"/>
      <c r="X457" s="71"/>
      <c r="Y457" s="71"/>
      <c r="Z457" s="72">
        <v>457</v>
      </c>
      <c r="AA457" s="72"/>
      <c r="AB457" s="73"/>
      <c r="AC457">
        <v>925</v>
      </c>
      <c r="AD457">
        <v>1163</v>
      </c>
      <c r="AE457">
        <v>1585</v>
      </c>
      <c r="AF457">
        <v>0</v>
      </c>
      <c r="AG457" t="s">
        <v>1005</v>
      </c>
      <c r="AH457" t="s">
        <v>1009</v>
      </c>
      <c r="AI457">
        <v>-21600</v>
      </c>
      <c r="AJ457" t="s">
        <v>1508</v>
      </c>
      <c r="AK457" t="s">
        <v>1960</v>
      </c>
      <c r="AL457" t="s">
        <v>2415</v>
      </c>
      <c r="AM457" s="3" t="str">
        <f>Vertices[[#This Row],[Vertex]]&amp;CHAR(10)&amp;Vertices[[#This Row],[Followers]]&amp;CHAR(10)&amp;Vertices[[#This Row],[Description]]&amp;CHAR(10)&amp;Vertices[[#This Row],[Tweet]]</f>
        <v>EntreprenURLs
1163
News and blog aggregate for entrepreneurs.
WWW2010 http://dlvr.it/d8Bc</v>
      </c>
      <c r="AN457" t="s">
        <v>2838</v>
      </c>
      <c r="AO457" t="s">
        <v>3290</v>
      </c>
    </row>
  </sheetData>
  <dataConsolidate/>
  <dataValidations count="20">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Z3:Z457"/>
    <dataValidation allowBlank="1" errorTitle="Invalid Vertex Visibility" error="You have entered an unrecognized vertex visibility.  Try selecting from the drop-down list instead." sqref="AQ3"/>
    <dataValidation allowBlank="1" showErrorMessage="1" sqref="AQ2"/>
    <dataValidation type="list" allowBlank="1" showInputMessage="1" showErrorMessage="1" errorTitle="Invalid Vertex Locked" error="You have entered an unrecognized &quot;vertex locked.&quot;  Try selecting from the drop-down list instead." promptTitle="Vertex Locked?" prompt="Set to Yes to lock the vertex at its current location." sqref="W3:W457">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sqref="U3:V457"/>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in the graph.  This is ignored if the Fruchterman-Reingold, Sugiyama, or Random layout type is selected." sqref="T3:T457"/>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X3:X457"/>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Y3:Y457"/>
    <dataValidation allowBlank="1" showInputMessage="1" errorTitle="Invalid Vertex Image Key" promptTitle="Vertex Tooltip" prompt="Enter optional text that will pop up when the mouse is hovered over the vertex." sqref="S3:S457"/>
    <dataValidation allowBlank="1" errorTitle="Invalid Vertex Visibility" error="You have entered an unrecognized vertex visibility.  Try selecting from the drop-down list instead." promptTitle="Vertex ID" prompt="This is a unique ID that gets filled in automatically.  Do not edit this column." sqref="AA3:AA457"/>
    <dataValidation type="list" allowBlank="1" showInputMessage="1" showErrorMessage="1" errorTitle="Invalid Vertex Visibility" error="You have entered an unrecognized vertex visibility.  Try selecting from the drop-down list instead." promptTitle="Vertex Visibility" prompt="Select an optional vertex visibility.  Vertices are &quot;Show if in an Edge&quot; by default." sqref="N3:N457">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O3:O457"/>
    <dataValidation allowBlank="1" showInputMessage="1" promptTitle="Vertex Label Fill Color" prompt="To select an optional fill color for the Label shape, right-click and select Select Color on the right-click menu." sqref="P3:P457"/>
    <dataValidation allowBlank="1" showInputMessage="1" errorTitle="Invalid Vertex Image Key" promptTitle="Image File" prompt="Enter the path to an image file.  Hover over the column header for examples." sqref="M3:M457"/>
    <dataValidation allowBlank="1" showInputMessage="1" showErrorMessage="1" promptTitle="Vertex Name" prompt="Enter the name of the vertex." sqref="A3:A457"/>
    <dataValidation allowBlank="1" showInputMessage="1" promptTitle="Vertex Color" prompt="To select an optional vertex color, right-click and select Select Color on the right-click menu." sqref="I3:I457"/>
    <dataValidation allowBlank="1" showInputMessage="1" errorTitle="Invalid Vertex Opacity" error="The optional vertex opacity must be a whole number between 0 and 10." promptTitle="Vertex Opacity" prompt="Enter an optional vertex opacity between 0 (transparent) and 100 (opaque)." sqref="L3:L457"/>
    <dataValidation type="list" allowBlank="1" showInputMessage="1" showErrorMessage="1" errorTitle="Unrecognized Vertex Shape" error="You have entered an unrecognized vertex shape.  Try selecting from the drop-down list instead." promptTitle="Vertex Shape" prompt="Select an optional vertex shape." sqref="J3:J457">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 sqref="K3:K457"/>
    <dataValidation type="list" allowBlank="1" showInputMessage="1" showErrorMessage="1" errorTitle="Unrecognized Label Position" error="You have entered an unrecognized vertex label position.  Try selecting from the drop-down list instead." promptTitle="Vertex Label Position" prompt="Select an optional vertex label position." sqref="Q3:R457">
      <formula1>ValidVertexLabelPositions</formula1>
    </dataValidation>
  </dataValidations>
  <pageMargins left="0.7" right="0.7" top="0.75" bottom="0.75" header="0.3" footer="0.3"/>
  <pageSetup orientation="portrait" horizontalDpi="300" verticalDpi="30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sheetPr codeName="Sheet3"/>
  <dimension ref="A1:D21"/>
  <sheetViews>
    <sheetView workbookViewId="0"/>
  </sheetViews>
  <sheetFormatPr defaultRowHeight="14.4"/>
  <cols>
    <col min="1" max="1" width="10.88671875" style="3" bestFit="1" customWidth="1"/>
    <col min="2" max="2" width="16.88671875" style="3" bestFit="1" customWidth="1"/>
    <col min="4" max="5" width="9.109375" customWidth="1"/>
  </cols>
  <sheetData>
    <row r="1" spans="1:1">
      <c r="A1" s="3" t="s">
        <v>58</v>
      </c>
    </row>
    <row r="2" spans="1:1" ht="15" customHeight="1"/>
    <row r="3" spans="1:1" ht="15" customHeight="1">
      <c r="A3" s="41" t="s">
        <v>59</v>
      </c>
    </row>
    <row r="21" spans="4:4">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sheetPr codeName="Sheet5"/>
  <dimension ref="A1:C9"/>
  <sheetViews>
    <sheetView workbookViewId="0">
      <selection activeCell="A2" sqref="A2"/>
    </sheetView>
  </sheetViews>
  <sheetFormatPr defaultRowHeight="14.4"/>
  <cols>
    <col min="1" max="1" width="9.44140625" style="1" bestFit="1" customWidth="1"/>
    <col min="2" max="2" width="14.33203125" bestFit="1" customWidth="1"/>
    <col min="3" max="3" width="15" bestFit="1" customWidth="1"/>
    <col min="5" max="5" width="9.109375" customWidth="1"/>
  </cols>
  <sheetData>
    <row r="1" spans="1:3">
      <c r="A1" s="1" t="s">
        <v>17</v>
      </c>
      <c r="B1" t="s">
        <v>23</v>
      </c>
      <c r="C1" t="s">
        <v>22</v>
      </c>
    </row>
    <row r="2" spans="1:3">
      <c r="B2" s="3"/>
      <c r="C2" s="3"/>
    </row>
    <row r="9" spans="1:3" ht="14.25" customHeight="1"/>
  </sheetData>
  <dataConsolidate/>
  <dataValidations count="3">
    <dataValidation allowBlank="1" showInputMessage="1" promptTitle="Vertex Color" prompt="To select a color to use for all vertices in the cluster, right-click and select Select Color on the right-click menu." sqref="B2"/>
    <dataValidation type="list" allowBlank="1" showInputMessage="1" showErrorMessage="1" errorTitle="Unrecognized Vertex Shape" error="You have entered an unrecognized vertex shape.  Try selecting from the drop-down list instead." promptTitle="Vertex Shape" prompt="Select a shape to use for all vertices in the cluster." sqref="C2">
      <formula1>ValidVertexShapes</formula1>
    </dataValidation>
    <dataValidation allowBlank="1" showInputMessage="1" showErrorMessage="1" promptTitle="Cluster Name" prompt="Enter the name of the cluster." sqref="A2"/>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sheetPr codeName="Sheet6"/>
  <dimension ref="A1:B1"/>
  <sheetViews>
    <sheetView workbookViewId="0">
      <selection activeCell="A2" sqref="A2"/>
    </sheetView>
  </sheetViews>
  <sheetFormatPr defaultRowHeight="14.4"/>
  <cols>
    <col min="1" max="1" width="9.44140625" style="1" bestFit="1" customWidth="1"/>
    <col min="2" max="2" width="9.109375" style="1"/>
    <col min="4" max="4" width="9.109375" customWidth="1"/>
  </cols>
  <sheetData>
    <row r="1" spans="1:2">
      <c r="A1" s="1" t="s">
        <v>17</v>
      </c>
      <c r="B1" s="1" t="s">
        <v>5</v>
      </c>
    </row>
  </sheetData>
  <dataConsolidate/>
  <dataValidations xWindow="58" yWindow="226" count="2">
    <dataValidation allowBlank="1" showInputMessage="1" showErrorMessage="1" promptTitle="Cluster Name" prompt="Enter the name of the cluster.  The cluster name must also be entered on the Clusters worksheet." sqref="A2"/>
    <dataValidation allowBlank="1" showInputMessage="1" showErrorMessage="1" promptTitle="Vertex Name" prompt="Enter the name of a vertex to include in this cluster." sqref="B2"/>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sheetPr codeName="Sheet7"/>
  <dimension ref="A1:W120"/>
  <sheetViews>
    <sheetView workbookViewId="0">
      <selection activeCell="A2" sqref="A2"/>
    </sheetView>
  </sheetViews>
  <sheetFormatPr defaultRowHeight="14.4"/>
  <cols>
    <col min="1" max="1" width="43.109375" customWidth="1"/>
    <col min="2" max="2" width="13.88671875" customWidth="1"/>
    <col min="3" max="3" width="69.33203125" customWidth="1"/>
    <col min="4" max="4" width="9.109375" customWidth="1"/>
    <col min="5" max="5" width="12.88671875" hidden="1" customWidth="1"/>
    <col min="6" max="6" width="19.6640625" hidden="1" customWidth="1"/>
    <col min="7" max="7" width="15.5546875" hidden="1" customWidth="1"/>
    <col min="8" max="8" width="22.109375" hidden="1" customWidth="1"/>
    <col min="9" max="9" width="17.109375" hidden="1" customWidth="1"/>
    <col min="10" max="10" width="23.88671875" hidden="1" customWidth="1"/>
    <col min="11" max="11" width="28.33203125" hidden="1" customWidth="1"/>
    <col min="12" max="12" width="34.88671875" hidden="1" customWidth="1"/>
    <col min="13" max="13" width="25" hidden="1" customWidth="1"/>
    <col min="14" max="14" width="31.5546875" hidden="1" customWidth="1"/>
    <col min="15" max="15" width="26.5546875" hidden="1" customWidth="1"/>
    <col min="16" max="16" width="33.33203125" hidden="1" customWidth="1"/>
    <col min="17" max="17" width="26.5546875" hidden="1" customWidth="1"/>
    <col min="18" max="18" width="33" hidden="1" customWidth="1"/>
    <col min="19" max="19" width="19.5546875" hidden="1" customWidth="1"/>
    <col min="20" max="20" width="26.109375" hidden="1" customWidth="1"/>
    <col min="21" max="21" width="9.109375" hidden="1" customWidth="1"/>
    <col min="22" max="22" width="34.109375" hidden="1" customWidth="1"/>
    <col min="23" max="23" width="25.109375" hidden="1" customWidth="1"/>
  </cols>
  <sheetData>
    <row r="1" spans="1:23" ht="15" customHeight="1" thickBot="1">
      <c r="A1" s="14" t="s">
        <v>18</v>
      </c>
      <c r="B1" s="14" t="s">
        <v>19</v>
      </c>
      <c r="C1" s="14" t="s">
        <v>91</v>
      </c>
      <c r="E1" t="s">
        <v>92</v>
      </c>
      <c r="F1" t="s">
        <v>93</v>
      </c>
      <c r="G1" s="47" t="s">
        <v>99</v>
      </c>
      <c r="H1" s="48" t="s">
        <v>100</v>
      </c>
      <c r="I1" s="47" t="s">
        <v>105</v>
      </c>
      <c r="J1" s="48" t="s">
        <v>106</v>
      </c>
      <c r="K1" s="47" t="s">
        <v>111</v>
      </c>
      <c r="L1" s="48" t="s">
        <v>112</v>
      </c>
      <c r="M1" s="47" t="s">
        <v>117</v>
      </c>
      <c r="N1" s="48" t="s">
        <v>118</v>
      </c>
      <c r="O1" s="47" t="s">
        <v>123</v>
      </c>
      <c r="P1" s="48" t="s">
        <v>124</v>
      </c>
      <c r="Q1" s="47" t="s">
        <v>129</v>
      </c>
      <c r="R1" s="47" t="s">
        <v>130</v>
      </c>
      <c r="S1" s="47" t="s">
        <v>135</v>
      </c>
      <c r="T1" s="48" t="s">
        <v>136</v>
      </c>
      <c r="V1" t="s">
        <v>140</v>
      </c>
      <c r="W1" t="s">
        <v>19</v>
      </c>
    </row>
    <row r="2" spans="1:23" ht="15" thickTop="1">
      <c r="A2" s="46" t="s">
        <v>3296</v>
      </c>
      <c r="B2" s="46" t="s">
        <v>150</v>
      </c>
      <c r="C2" s="46"/>
      <c r="E2" s="42">
        <f>MIN(Vertices[Subgraph])</f>
        <v>0</v>
      </c>
      <c r="F2" s="3">
        <f>COUNTIF(Vertices[Subgraph], "&gt;= " &amp; E2) - COUNTIF(Vertices[Subgraph], "&gt;=" &amp; E3)</f>
        <v>0</v>
      </c>
      <c r="G2" s="49">
        <f>MIN(Vertices[In-Degree])</f>
        <v>0</v>
      </c>
      <c r="H2" s="50">
        <f>COUNTIF(Vertices[In-Degree], "&gt;= " &amp; G2) - COUNTIF(Vertices[In-Degree], "&gt;=" &amp; G3)</f>
        <v>196</v>
      </c>
      <c r="I2" s="49">
        <f>MIN(Vertices[Out-Degree])</f>
        <v>0</v>
      </c>
      <c r="J2" s="50">
        <f>COUNTIF(Vertices[Out-Degree], "&gt;= " &amp; I2) - COUNTIF(Vertices[Out-Degree], "&gt;=" &amp; I3)</f>
        <v>196</v>
      </c>
      <c r="K2" s="49">
        <f>MIN(Vertices[Betweenness Centrality])</f>
        <v>0</v>
      </c>
      <c r="L2" s="50">
        <f>COUNTIF(Vertices[Betweenness Centrality], "&gt;= " &amp; K2) - COUNTIF(Vertices[Betweenness Centrality], "&gt;=" &amp; K3)</f>
        <v>388</v>
      </c>
      <c r="M2" s="49">
        <f>MIN(Vertices[Closeness Centrality])</f>
        <v>0</v>
      </c>
      <c r="N2" s="50">
        <f>COUNTIF(Vertices[Closeness Centrality], "&gt;= " &amp; M2) - COUNTIF(Vertices[Closeness Centrality], "&gt;=" &amp; M3)</f>
        <v>38</v>
      </c>
      <c r="O2" s="49">
        <f>MIN(Vertices[Eigenvector Centrality])</f>
        <v>0</v>
      </c>
      <c r="P2" s="50">
        <f>COUNTIF(Vertices[Eigenvector Centrality], "&gt;= " &amp; O2) - COUNTIF(Vertices[Eigenvector Centrality], "&gt;=" &amp; O3)</f>
        <v>198</v>
      </c>
      <c r="Q2" s="49">
        <f>MIN(Vertices[Clustering Coefficient])</f>
        <v>0</v>
      </c>
      <c r="R2" s="55">
        <f>COUNTIF(Vertices[Clustering Coefficient], "&gt;= " &amp; Q2) - COUNTIF(Vertices[Clustering Coefficient], "&gt;=" &amp; Q3)</f>
        <v>136</v>
      </c>
      <c r="S2" s="49" t="e">
        <f ca="1">MIN(INDIRECT(DynamicFilterSourceColumnRange))</f>
        <v>#REF!</v>
      </c>
      <c r="T2" s="50" t="e">
        <f t="shared" ref="T2:T45" ca="1" si="0">COUNTIF(INDIRECT(DynamicFilterSourceColumnRange), "&gt;= " &amp; S2) - COUNTIF(INDIRECT(DynamicFilterSourceColumnRange), "&gt;=" &amp; S3)</f>
        <v>#REF!</v>
      </c>
      <c r="V2" t="s">
        <v>137</v>
      </c>
      <c r="W2">
        <f>ROWS(HistogramBins[Degree Bin]) - 1</f>
        <v>43</v>
      </c>
    </row>
    <row r="3" spans="1:23">
      <c r="A3" s="75"/>
      <c r="B3" s="75"/>
      <c r="C3" s="75"/>
      <c r="E3" s="43">
        <f t="shared" ref="E3:E44" si="1">E2+($E$45-$E$2)/BinDivisor</f>
        <v>0</v>
      </c>
      <c r="F3" s="3">
        <f>COUNTIF(Vertices[Subgraph], "&gt;= " &amp; E3) - COUNTIF(Vertices[Subgraph], "&gt;=" &amp; E4)</f>
        <v>0</v>
      </c>
      <c r="G3" s="51">
        <f t="shared" ref="G3:G44" si="2">G2+($G$45-$G$2)/BinDivisor</f>
        <v>1.7674418604651163</v>
      </c>
      <c r="H3" s="52">
        <f>COUNTIF(Vertices[In-Degree], "&gt;= " &amp; G3) - COUNTIF(Vertices[In-Degree], "&gt;=" &amp; G4)</f>
        <v>73</v>
      </c>
      <c r="I3" s="51">
        <f t="shared" ref="I3:I44" si="3">I2+($I$45-$I$2)/BinDivisor</f>
        <v>2.6046511627906979</v>
      </c>
      <c r="J3" s="52">
        <f>COUNTIF(Vertices[Out-Degree], "&gt;= " &amp; I3) - COUNTIF(Vertices[Out-Degree], "&gt;=" &amp; I4)</f>
        <v>83</v>
      </c>
      <c r="K3" s="51">
        <f t="shared" ref="K3:K44" si="4">K2+($K$45-$K$2)/BinDivisor</f>
        <v>2.3255813953488372E-2</v>
      </c>
      <c r="L3" s="52">
        <f>COUNTIF(Vertices[Betweenness Centrality], "&gt;= " &amp; K3) - COUNTIF(Vertices[Betweenness Centrality], "&gt;=" &amp; K4)</f>
        <v>33</v>
      </c>
      <c r="M3" s="51">
        <f t="shared" ref="M3:M44" si="5">M2+($M$45-$M$2)/BinDivisor</f>
        <v>0.1238983339967021</v>
      </c>
      <c r="N3" s="52">
        <f>COUNTIF(Vertices[Closeness Centrality], "&gt;= " &amp; M3) - COUNTIF(Vertices[Closeness Centrality], "&gt;=" &amp; M4)</f>
        <v>0</v>
      </c>
      <c r="O3" s="51">
        <f t="shared" ref="O3:O44" si="6">O2+($O$45-$O$2)/BinDivisor</f>
        <v>5.284781152076954E-3</v>
      </c>
      <c r="P3" s="52">
        <f>COUNTIF(Vertices[Eigenvector Centrality], "&gt;= " &amp; O3) - COUNTIF(Vertices[Eigenvector Centrality], "&gt;=" &amp; O4)</f>
        <v>52</v>
      </c>
      <c r="Q3" s="51">
        <f t="shared" ref="Q3:Q44" si="7">Q2+($Q$45-$Q$2)/BinDivisor</f>
        <v>2.3255813953488372E-2</v>
      </c>
      <c r="R3" s="56">
        <f>COUNTIF(Vertices[Clustering Coefficient], "&gt;= " &amp; Q3) - COUNTIF(Vertices[Clustering Coefficient], "&gt;=" &amp; Q4)</f>
        <v>4</v>
      </c>
      <c r="S3" s="51" t="e">
        <f t="shared" ref="S3:S44" ca="1" si="8">S2+($S$45-$S$2)/BinDivisor</f>
        <v>#REF!</v>
      </c>
      <c r="T3" s="52" t="e">
        <f t="shared" ca="1" si="0"/>
        <v>#REF!</v>
      </c>
      <c r="V3" t="s">
        <v>138</v>
      </c>
      <c r="W3" t="s">
        <v>98</v>
      </c>
    </row>
    <row r="4" spans="1:23">
      <c r="A4" s="46" t="s">
        <v>3297</v>
      </c>
      <c r="B4" s="46">
        <v>455</v>
      </c>
      <c r="C4" s="46"/>
      <c r="E4" s="43">
        <f t="shared" si="1"/>
        <v>0</v>
      </c>
      <c r="F4" s="3">
        <f>COUNTIF(Vertices[Subgraph], "&gt;= " &amp; E4) - COUNTIF(Vertices[Subgraph], "&gt;=" &amp; E5)</f>
        <v>0</v>
      </c>
      <c r="G4" s="49">
        <f t="shared" si="2"/>
        <v>3.5348837209302326</v>
      </c>
      <c r="H4" s="50">
        <f>COUNTIF(Vertices[In-Degree], "&gt;= " &amp; G4) - COUNTIF(Vertices[In-Degree], "&gt;=" &amp; G5)</f>
        <v>45</v>
      </c>
      <c r="I4" s="49">
        <f t="shared" si="3"/>
        <v>5.2093023255813957</v>
      </c>
      <c r="J4" s="50">
        <f>COUNTIF(Vertices[Out-Degree], "&gt;= " &amp; I4) - COUNTIF(Vertices[Out-Degree], "&gt;=" &amp; I5)</f>
        <v>49</v>
      </c>
      <c r="K4" s="49">
        <f t="shared" si="4"/>
        <v>4.6511627906976744E-2</v>
      </c>
      <c r="L4" s="50">
        <f>COUNTIF(Vertices[Betweenness Centrality], "&gt;= " &amp; K4) - COUNTIF(Vertices[Betweenness Centrality], "&gt;=" &amp; K5)</f>
        <v>14</v>
      </c>
      <c r="M4" s="49">
        <f t="shared" si="5"/>
        <v>0.24779666799340419</v>
      </c>
      <c r="N4" s="50">
        <f>COUNTIF(Vertices[Closeness Centrality], "&gt;= " &amp; M4) - COUNTIF(Vertices[Closeness Centrality], "&gt;=" &amp; M5)</f>
        <v>0</v>
      </c>
      <c r="O4" s="49">
        <f t="shared" si="6"/>
        <v>1.0569562304153908E-2</v>
      </c>
      <c r="P4" s="50">
        <f>COUNTIF(Vertices[Eigenvector Centrality], "&gt;= " &amp; O4) - COUNTIF(Vertices[Eigenvector Centrality], "&gt;=" &amp; O5)</f>
        <v>46</v>
      </c>
      <c r="Q4" s="49">
        <f t="shared" si="7"/>
        <v>4.6511627906976744E-2</v>
      </c>
      <c r="R4" s="55">
        <f>COUNTIF(Vertices[Clustering Coefficient], "&gt;= " &amp; Q4) - COUNTIF(Vertices[Clustering Coefficient], "&gt;=" &amp; Q5)</f>
        <v>17</v>
      </c>
      <c r="S4" s="49" t="e">
        <f t="shared" ca="1" si="8"/>
        <v>#REF!</v>
      </c>
      <c r="T4" s="50" t="e">
        <f t="shared" ca="1" si="0"/>
        <v>#REF!</v>
      </c>
      <c r="V4" s="12" t="s">
        <v>139</v>
      </c>
      <c r="W4" s="12" t="s">
        <v>141</v>
      </c>
    </row>
    <row r="5" spans="1:23">
      <c r="A5" s="75"/>
      <c r="B5" s="75"/>
      <c r="C5" s="75"/>
      <c r="E5" s="43">
        <f t="shared" si="1"/>
        <v>0</v>
      </c>
      <c r="F5" s="3">
        <f>COUNTIF(Vertices[Subgraph], "&gt;= " &amp; E5) - COUNTIF(Vertices[Subgraph], "&gt;=" &amp; E6)</f>
        <v>0</v>
      </c>
      <c r="G5" s="51">
        <f t="shared" si="2"/>
        <v>5.3023255813953494</v>
      </c>
      <c r="H5" s="52">
        <f>COUNTIF(Vertices[In-Degree], "&gt;= " &amp; G5) - COUNTIF(Vertices[In-Degree], "&gt;=" &amp; G6)</f>
        <v>23</v>
      </c>
      <c r="I5" s="51">
        <f t="shared" si="3"/>
        <v>7.8139534883720936</v>
      </c>
      <c r="J5" s="52">
        <f>COUNTIF(Vertices[Out-Degree], "&gt;= " &amp; I5) - COUNTIF(Vertices[Out-Degree], "&gt;=" &amp; I6)</f>
        <v>44</v>
      </c>
      <c r="K5" s="51">
        <f t="shared" si="4"/>
        <v>6.9767441860465115E-2</v>
      </c>
      <c r="L5" s="52">
        <f>COUNTIF(Vertices[Betweenness Centrality], "&gt;= " &amp; K5) - COUNTIF(Vertices[Betweenness Centrality], "&gt;=" &amp; K6)</f>
        <v>4</v>
      </c>
      <c r="M5" s="51">
        <f t="shared" si="5"/>
        <v>0.3716950019901063</v>
      </c>
      <c r="N5" s="52">
        <f>COUNTIF(Vertices[Closeness Centrality], "&gt;= " &amp; M5) - COUNTIF(Vertices[Closeness Centrality], "&gt;=" &amp; M6)</f>
        <v>0</v>
      </c>
      <c r="O5" s="51">
        <f t="shared" si="6"/>
        <v>1.5854343456230862E-2</v>
      </c>
      <c r="P5" s="52">
        <f>COUNTIF(Vertices[Eigenvector Centrality], "&gt;= " &amp; O5) - COUNTIF(Vertices[Eigenvector Centrality], "&gt;=" &amp; O6)</f>
        <v>26</v>
      </c>
      <c r="Q5" s="51">
        <f t="shared" si="7"/>
        <v>6.9767441860465115E-2</v>
      </c>
      <c r="R5" s="56">
        <f>COUNTIF(Vertices[Clustering Coefficient], "&gt;= " &amp; Q5) - COUNTIF(Vertices[Clustering Coefficient], "&gt;=" &amp; Q6)</f>
        <v>13</v>
      </c>
      <c r="S5" s="51" t="e">
        <f t="shared" ca="1" si="8"/>
        <v>#REF!</v>
      </c>
      <c r="T5" s="52" t="e">
        <f t="shared" ca="1" si="0"/>
        <v>#REF!</v>
      </c>
    </row>
    <row r="6" spans="1:23">
      <c r="A6" s="46" t="s">
        <v>3298</v>
      </c>
      <c r="B6" s="76">
        <v>2901</v>
      </c>
      <c r="C6" s="46"/>
      <c r="E6" s="43">
        <f t="shared" si="1"/>
        <v>0</v>
      </c>
      <c r="F6" s="3">
        <f>COUNTIF(Vertices[Subgraph], "&gt;= " &amp; E6) - COUNTIF(Vertices[Subgraph], "&gt;=" &amp; E7)</f>
        <v>0</v>
      </c>
      <c r="G6" s="49">
        <f t="shared" si="2"/>
        <v>7.0697674418604652</v>
      </c>
      <c r="H6" s="50">
        <f>COUNTIF(Vertices[In-Degree], "&gt;= " &amp; G6) - COUNTIF(Vertices[In-Degree], "&gt;=" &amp; G7)</f>
        <v>21</v>
      </c>
      <c r="I6" s="49">
        <f t="shared" si="3"/>
        <v>10.418604651162791</v>
      </c>
      <c r="J6" s="50">
        <f>COUNTIF(Vertices[Out-Degree], "&gt;= " &amp; I6) - COUNTIF(Vertices[Out-Degree], "&gt;=" &amp; I7)</f>
        <v>25</v>
      </c>
      <c r="K6" s="49">
        <f t="shared" si="4"/>
        <v>9.3023255813953487E-2</v>
      </c>
      <c r="L6" s="50">
        <f>COUNTIF(Vertices[Betweenness Centrality], "&gt;= " &amp; K6) - COUNTIF(Vertices[Betweenness Centrality], "&gt;=" &amp; K7)</f>
        <v>4</v>
      </c>
      <c r="M6" s="49">
        <f t="shared" si="5"/>
        <v>0.49559333598680838</v>
      </c>
      <c r="N6" s="50">
        <f>COUNTIF(Vertices[Closeness Centrality], "&gt;= " &amp; M6) - COUNTIF(Vertices[Closeness Centrality], "&gt;=" &amp; M7)</f>
        <v>0</v>
      </c>
      <c r="O6" s="49">
        <f t="shared" si="6"/>
        <v>2.1139124608307816E-2</v>
      </c>
      <c r="P6" s="50">
        <f>COUNTIF(Vertices[Eigenvector Centrality], "&gt;= " &amp; O6) - COUNTIF(Vertices[Eigenvector Centrality], "&gt;=" &amp; O7)</f>
        <v>15</v>
      </c>
      <c r="Q6" s="49">
        <f t="shared" si="7"/>
        <v>9.3023255813953487E-2</v>
      </c>
      <c r="R6" s="55">
        <f>COUNTIF(Vertices[Clustering Coefficient], "&gt;= " &amp; Q6) - COUNTIF(Vertices[Clustering Coefficient], "&gt;=" &amp; Q7)</f>
        <v>13</v>
      </c>
      <c r="S6" s="49" t="e">
        <f t="shared" ca="1" si="8"/>
        <v>#REF!</v>
      </c>
      <c r="T6" s="50" t="e">
        <f t="shared" ca="1" si="0"/>
        <v>#REF!</v>
      </c>
    </row>
    <row r="7" spans="1:23">
      <c r="A7" s="46" t="s">
        <v>3299</v>
      </c>
      <c r="B7" s="46">
        <v>0</v>
      </c>
      <c r="C7" s="46"/>
      <c r="E7" s="43">
        <f t="shared" si="1"/>
        <v>0</v>
      </c>
      <c r="F7" s="3">
        <f>COUNTIF(Vertices[Subgraph], "&gt;= " &amp; E7) - COUNTIF(Vertices[Subgraph], "&gt;=" &amp; E8)</f>
        <v>0</v>
      </c>
      <c r="G7" s="51">
        <f t="shared" si="2"/>
        <v>8.8372093023255811</v>
      </c>
      <c r="H7" s="52">
        <f>COUNTIF(Vertices[In-Degree], "&gt;= " &amp; G7) - COUNTIF(Vertices[In-Degree], "&gt;=" &amp; G8)</f>
        <v>13</v>
      </c>
      <c r="I7" s="51">
        <f t="shared" si="3"/>
        <v>13.02325581395349</v>
      </c>
      <c r="J7" s="52">
        <f>COUNTIF(Vertices[Out-Degree], "&gt;= " &amp; I7) - COUNTIF(Vertices[Out-Degree], "&gt;=" &amp; I8)</f>
        <v>13</v>
      </c>
      <c r="K7" s="51">
        <f t="shared" si="4"/>
        <v>0.11627906976744186</v>
      </c>
      <c r="L7" s="52">
        <f>COUNTIF(Vertices[Betweenness Centrality], "&gt;= " &amp; K7) - COUNTIF(Vertices[Betweenness Centrality], "&gt;=" &amp; K8)</f>
        <v>4</v>
      </c>
      <c r="M7" s="51">
        <f t="shared" si="5"/>
        <v>0.61949166998351046</v>
      </c>
      <c r="N7" s="52">
        <f>COUNTIF(Vertices[Closeness Centrality], "&gt;= " &amp; M7) - COUNTIF(Vertices[Closeness Centrality], "&gt;=" &amp; M8)</f>
        <v>0</v>
      </c>
      <c r="O7" s="51">
        <f t="shared" si="6"/>
        <v>2.642390576038477E-2</v>
      </c>
      <c r="P7" s="52">
        <f>COUNTIF(Vertices[Eigenvector Centrality], "&gt;= " &amp; O7) - COUNTIF(Vertices[Eigenvector Centrality], "&gt;=" &amp; O8)</f>
        <v>15</v>
      </c>
      <c r="Q7" s="51">
        <f t="shared" si="7"/>
        <v>0.11627906976744186</v>
      </c>
      <c r="R7" s="56">
        <f>COUNTIF(Vertices[Clustering Coefficient], "&gt;= " &amp; Q7) - COUNTIF(Vertices[Clustering Coefficient], "&gt;=" &amp; Q8)</f>
        <v>12</v>
      </c>
      <c r="S7" s="51" t="e">
        <f t="shared" ca="1" si="8"/>
        <v>#REF!</v>
      </c>
      <c r="T7" s="52" t="e">
        <f t="shared" ca="1" si="0"/>
        <v>#REF!</v>
      </c>
    </row>
    <row r="8" spans="1:23">
      <c r="A8" s="46" t="s">
        <v>3300</v>
      </c>
      <c r="B8" s="76">
        <v>2901</v>
      </c>
      <c r="C8" s="46"/>
      <c r="E8" s="43">
        <f t="shared" si="1"/>
        <v>0</v>
      </c>
      <c r="F8" s="3">
        <f>COUNTIF(Vertices[Subgraph], "&gt;= " &amp; E8) - COUNTIF(Vertices[Subgraph], "&gt;=" &amp; E9)</f>
        <v>0</v>
      </c>
      <c r="G8" s="49">
        <f t="shared" si="2"/>
        <v>10.604651162790697</v>
      </c>
      <c r="H8" s="50">
        <f>COUNTIF(Vertices[In-Degree], "&gt;= " &amp; G8) - COUNTIF(Vertices[In-Degree], "&gt;=" &amp; G9)</f>
        <v>17</v>
      </c>
      <c r="I8" s="49">
        <f t="shared" si="3"/>
        <v>15.627906976744189</v>
      </c>
      <c r="J8" s="50">
        <f>COUNTIF(Vertices[Out-Degree], "&gt;= " &amp; I8) - COUNTIF(Vertices[Out-Degree], "&gt;=" &amp; I9)</f>
        <v>15</v>
      </c>
      <c r="K8" s="49">
        <f t="shared" si="4"/>
        <v>0.13953488372093023</v>
      </c>
      <c r="L8" s="50">
        <f>COUNTIF(Vertices[Betweenness Centrality], "&gt;= " &amp; K8) - COUNTIF(Vertices[Betweenness Centrality], "&gt;=" &amp; K9)</f>
        <v>2</v>
      </c>
      <c r="M8" s="49">
        <f t="shared" si="5"/>
        <v>0.7433900039802126</v>
      </c>
      <c r="N8" s="50">
        <f>COUNTIF(Vertices[Closeness Centrality], "&gt;= " &amp; M8) - COUNTIF(Vertices[Closeness Centrality], "&gt;=" &amp; M9)</f>
        <v>0</v>
      </c>
      <c r="O8" s="49">
        <f t="shared" si="6"/>
        <v>3.1708686912461724E-2</v>
      </c>
      <c r="P8" s="50">
        <f>COUNTIF(Vertices[Eigenvector Centrality], "&gt;= " &amp; O8) - COUNTIF(Vertices[Eigenvector Centrality], "&gt;=" &amp; O9)</f>
        <v>8</v>
      </c>
      <c r="Q8" s="49">
        <f t="shared" si="7"/>
        <v>0.13953488372093023</v>
      </c>
      <c r="R8" s="55">
        <f>COUNTIF(Vertices[Clustering Coefficient], "&gt;= " &amp; Q8) - COUNTIF(Vertices[Clustering Coefficient], "&gt;=" &amp; Q9)</f>
        <v>18</v>
      </c>
      <c r="S8" s="49" t="e">
        <f t="shared" ca="1" si="8"/>
        <v>#REF!</v>
      </c>
      <c r="T8" s="50" t="e">
        <f t="shared" ca="1" si="0"/>
        <v>#REF!</v>
      </c>
    </row>
    <row r="9" spans="1:23">
      <c r="A9" s="75"/>
      <c r="B9" s="75"/>
      <c r="C9" s="75"/>
      <c r="E9" s="43">
        <f t="shared" si="1"/>
        <v>0</v>
      </c>
      <c r="F9" s="3">
        <f>COUNTIF(Vertices[Subgraph], "&gt;= " &amp; E9) - COUNTIF(Vertices[Subgraph], "&gt;=" &amp; E10)</f>
        <v>0</v>
      </c>
      <c r="G9" s="51">
        <f t="shared" si="2"/>
        <v>12.372093023255813</v>
      </c>
      <c r="H9" s="52">
        <f>COUNTIF(Vertices[In-Degree], "&gt;= " &amp; G9) - COUNTIF(Vertices[In-Degree], "&gt;=" &amp; G10)</f>
        <v>13</v>
      </c>
      <c r="I9" s="51">
        <f t="shared" si="3"/>
        <v>18.232558139534888</v>
      </c>
      <c r="J9" s="52">
        <f>COUNTIF(Vertices[Out-Degree], "&gt;= " &amp; I9) - COUNTIF(Vertices[Out-Degree], "&gt;=" &amp; I10)</f>
        <v>4</v>
      </c>
      <c r="K9" s="51">
        <f t="shared" si="4"/>
        <v>0.16279069767441862</v>
      </c>
      <c r="L9" s="52">
        <f>COUNTIF(Vertices[Betweenness Centrality], "&gt;= " &amp; K9) - COUNTIF(Vertices[Betweenness Centrality], "&gt;=" &amp; K10)</f>
        <v>1</v>
      </c>
      <c r="M9" s="51">
        <f t="shared" si="5"/>
        <v>0.86728833797691474</v>
      </c>
      <c r="N9" s="52">
        <f>COUNTIF(Vertices[Closeness Centrality], "&gt;= " &amp; M9) - COUNTIF(Vertices[Closeness Centrality], "&gt;=" &amp; M10)</f>
        <v>0</v>
      </c>
      <c r="O9" s="51">
        <f t="shared" si="6"/>
        <v>3.6993468064538682E-2</v>
      </c>
      <c r="P9" s="52">
        <f>COUNTIF(Vertices[Eigenvector Centrality], "&gt;= " &amp; O9) - COUNTIF(Vertices[Eigenvector Centrality], "&gt;=" &amp; O10)</f>
        <v>10</v>
      </c>
      <c r="Q9" s="51">
        <f t="shared" si="7"/>
        <v>0.16279069767441862</v>
      </c>
      <c r="R9" s="56">
        <f>COUNTIF(Vertices[Clustering Coefficient], "&gt;= " &amp; Q9) - COUNTIF(Vertices[Clustering Coefficient], "&gt;=" &amp; Q10)</f>
        <v>34</v>
      </c>
      <c r="S9" s="51" t="e">
        <f t="shared" ca="1" si="8"/>
        <v>#REF!</v>
      </c>
      <c r="T9" s="52" t="e">
        <f t="shared" ca="1" si="0"/>
        <v>#REF!</v>
      </c>
    </row>
    <row r="10" spans="1:23">
      <c r="A10" s="46" t="s">
        <v>3301</v>
      </c>
      <c r="B10" s="46">
        <v>0</v>
      </c>
      <c r="C10" s="46"/>
      <c r="E10" s="43">
        <f t="shared" si="1"/>
        <v>0</v>
      </c>
      <c r="F10" s="3">
        <f>COUNTIF(Vertices[Subgraph], "&gt;= " &amp; E10) - COUNTIF(Vertices[Subgraph], "&gt;=" &amp; E11)</f>
        <v>0</v>
      </c>
      <c r="G10" s="49">
        <f t="shared" si="2"/>
        <v>14.139534883720929</v>
      </c>
      <c r="H10" s="50">
        <f>COUNTIF(Vertices[In-Degree], "&gt;= " &amp; G10) - COUNTIF(Vertices[In-Degree], "&gt;=" &amp; G11)</f>
        <v>3</v>
      </c>
      <c r="I10" s="49">
        <f t="shared" si="3"/>
        <v>20.837209302325586</v>
      </c>
      <c r="J10" s="50">
        <f>COUNTIF(Vertices[Out-Degree], "&gt;= " &amp; I10) - COUNTIF(Vertices[Out-Degree], "&gt;=" &amp; I11)</f>
        <v>6</v>
      </c>
      <c r="K10" s="49">
        <f t="shared" si="4"/>
        <v>0.18604651162790697</v>
      </c>
      <c r="L10" s="50">
        <f>COUNTIF(Vertices[Betweenness Centrality], "&gt;= " &amp; K10) - COUNTIF(Vertices[Betweenness Centrality], "&gt;=" &amp; K11)</f>
        <v>2</v>
      </c>
      <c r="M10" s="49">
        <f t="shared" si="5"/>
        <v>0.99118667197361687</v>
      </c>
      <c r="N10" s="50">
        <f>COUNTIF(Vertices[Closeness Centrality], "&gt;= " &amp; M10) - COUNTIF(Vertices[Closeness Centrality], "&gt;=" &amp; M11)</f>
        <v>7</v>
      </c>
      <c r="O10" s="49">
        <f t="shared" si="6"/>
        <v>4.2278249216615632E-2</v>
      </c>
      <c r="P10" s="50">
        <f>COUNTIF(Vertices[Eigenvector Centrality], "&gt;= " &amp; O10) - COUNTIF(Vertices[Eigenvector Centrality], "&gt;=" &amp; O11)</f>
        <v>11</v>
      </c>
      <c r="Q10" s="49">
        <f t="shared" si="7"/>
        <v>0.18604651162790697</v>
      </c>
      <c r="R10" s="55">
        <f>COUNTIF(Vertices[Clustering Coefficient], "&gt;= " &amp; Q10) - COUNTIF(Vertices[Clustering Coefficient], "&gt;=" &amp; Q11)</f>
        <v>22</v>
      </c>
      <c r="S10" s="49" t="e">
        <f t="shared" ca="1" si="8"/>
        <v>#REF!</v>
      </c>
      <c r="T10" s="50" t="e">
        <f t="shared" ca="1" si="0"/>
        <v>#REF!</v>
      </c>
    </row>
    <row r="11" spans="1:23">
      <c r="A11" s="75"/>
      <c r="B11" s="75"/>
      <c r="C11" s="75"/>
      <c r="E11" s="43">
        <f t="shared" si="1"/>
        <v>0</v>
      </c>
      <c r="F11" s="3">
        <f>COUNTIF(Vertices[Subgraph], "&gt;= " &amp; E11) - COUNTIF(Vertices[Subgraph], "&gt;=" &amp; E12)</f>
        <v>0</v>
      </c>
      <c r="G11" s="51">
        <f t="shared" si="2"/>
        <v>15.906976744186045</v>
      </c>
      <c r="H11" s="52">
        <f>COUNTIF(Vertices[In-Degree], "&gt;= " &amp; G11) - COUNTIF(Vertices[In-Degree], "&gt;=" &amp; G12)</f>
        <v>8</v>
      </c>
      <c r="I11" s="51">
        <f t="shared" si="3"/>
        <v>23.441860465116285</v>
      </c>
      <c r="J11" s="52">
        <f>COUNTIF(Vertices[Out-Degree], "&gt;= " &amp; I11) - COUNTIF(Vertices[Out-Degree], "&gt;=" &amp; I12)</f>
        <v>5</v>
      </c>
      <c r="K11" s="51">
        <f t="shared" si="4"/>
        <v>0.20930232558139533</v>
      </c>
      <c r="L11" s="52">
        <f>COUNTIF(Vertices[Betweenness Centrality], "&gt;= " &amp; K11) - COUNTIF(Vertices[Betweenness Centrality], "&gt;=" &amp; K12)</f>
        <v>0</v>
      </c>
      <c r="M11" s="51">
        <f t="shared" si="5"/>
        <v>1.115085005970319</v>
      </c>
      <c r="N11" s="52">
        <f>COUNTIF(Vertices[Closeness Centrality], "&gt;= " &amp; M11) - COUNTIF(Vertices[Closeness Centrality], "&gt;=" &amp; M12)</f>
        <v>0</v>
      </c>
      <c r="O11" s="51">
        <f t="shared" si="6"/>
        <v>4.7563030368692583E-2</v>
      </c>
      <c r="P11" s="52">
        <f>COUNTIF(Vertices[Eigenvector Centrality], "&gt;= " &amp; O11) - COUNTIF(Vertices[Eigenvector Centrality], "&gt;=" &amp; O12)</f>
        <v>5</v>
      </c>
      <c r="Q11" s="51">
        <f t="shared" si="7"/>
        <v>0.20930232558139533</v>
      </c>
      <c r="R11" s="56">
        <f>COUNTIF(Vertices[Clustering Coefficient], "&gt;= " &amp; Q11) - COUNTIF(Vertices[Clustering Coefficient], "&gt;=" &amp; Q12)</f>
        <v>19</v>
      </c>
      <c r="S11" s="51" t="e">
        <f t="shared" ca="1" si="8"/>
        <v>#REF!</v>
      </c>
      <c r="T11" s="52" t="e">
        <f t="shared" ca="1" si="0"/>
        <v>#REF!</v>
      </c>
    </row>
    <row r="12" spans="1:23">
      <c r="A12" s="46" t="s">
        <v>3302</v>
      </c>
      <c r="B12" s="46">
        <v>42</v>
      </c>
      <c r="C12" s="46"/>
      <c r="E12" s="43">
        <f t="shared" si="1"/>
        <v>0</v>
      </c>
      <c r="F12" s="3">
        <f>COUNTIF(Vertices[Subgraph], "&gt;= " &amp; E12) - COUNTIF(Vertices[Subgraph], "&gt;=" &amp; E13)</f>
        <v>0</v>
      </c>
      <c r="G12" s="49">
        <f t="shared" si="2"/>
        <v>17.674418604651162</v>
      </c>
      <c r="H12" s="50">
        <f>COUNTIF(Vertices[In-Degree], "&gt;= " &amp; G12) - COUNTIF(Vertices[In-Degree], "&gt;=" &amp; G13)</f>
        <v>4</v>
      </c>
      <c r="I12" s="49">
        <f t="shared" si="3"/>
        <v>26.046511627906984</v>
      </c>
      <c r="J12" s="50">
        <f>COUNTIF(Vertices[Out-Degree], "&gt;= " &amp; I12) - COUNTIF(Vertices[Out-Degree], "&gt;=" &amp; I13)</f>
        <v>4</v>
      </c>
      <c r="K12" s="49">
        <f t="shared" si="4"/>
        <v>0.23255813953488369</v>
      </c>
      <c r="L12" s="50">
        <f>COUNTIF(Vertices[Betweenness Centrality], "&gt;= " &amp; K12) - COUNTIF(Vertices[Betweenness Centrality], "&gt;=" &amp; K13)</f>
        <v>1</v>
      </c>
      <c r="M12" s="49">
        <f t="shared" si="5"/>
        <v>1.2389833399670211</v>
      </c>
      <c r="N12" s="50">
        <f>COUNTIF(Vertices[Closeness Centrality], "&gt;= " &amp; M12) - COUNTIF(Vertices[Closeness Centrality], "&gt;=" &amp; M13)</f>
        <v>0</v>
      </c>
      <c r="O12" s="49">
        <f t="shared" si="6"/>
        <v>5.2847811520769533E-2</v>
      </c>
      <c r="P12" s="50">
        <f>COUNTIF(Vertices[Eigenvector Centrality], "&gt;= " &amp; O12) - COUNTIF(Vertices[Eigenvector Centrality], "&gt;=" &amp; O13)</f>
        <v>5</v>
      </c>
      <c r="Q12" s="49">
        <f t="shared" si="7"/>
        <v>0.23255813953488369</v>
      </c>
      <c r="R12" s="55">
        <f>COUNTIF(Vertices[Clustering Coefficient], "&gt;= " &amp; Q12) - COUNTIF(Vertices[Clustering Coefficient], "&gt;=" &amp; Q13)</f>
        <v>19</v>
      </c>
      <c r="S12" s="49" t="e">
        <f t="shared" ca="1" si="8"/>
        <v>#REF!</v>
      </c>
      <c r="T12" s="50" t="e">
        <f t="shared" ca="1" si="0"/>
        <v>#REF!</v>
      </c>
    </row>
    <row r="13" spans="1:23">
      <c r="A13" s="46" t="s">
        <v>3303</v>
      </c>
      <c r="B13" s="46">
        <v>38</v>
      </c>
      <c r="C13" s="46"/>
      <c r="E13" s="43">
        <f t="shared" si="1"/>
        <v>0</v>
      </c>
      <c r="F13" s="3">
        <f>COUNTIF(Vertices[Subgraph], "&gt;= " &amp; E13) - COUNTIF(Vertices[Subgraph], "&gt;=" &amp; E14)</f>
        <v>0</v>
      </c>
      <c r="G13" s="51">
        <f t="shared" si="2"/>
        <v>19.441860465116278</v>
      </c>
      <c r="H13" s="52">
        <f>COUNTIF(Vertices[In-Degree], "&gt;= " &amp; G13) - COUNTIF(Vertices[In-Degree], "&gt;=" &amp; G14)</f>
        <v>3</v>
      </c>
      <c r="I13" s="51">
        <f t="shared" si="3"/>
        <v>28.651162790697683</v>
      </c>
      <c r="J13" s="52">
        <f>COUNTIF(Vertices[Out-Degree], "&gt;= " &amp; I13) - COUNTIF(Vertices[Out-Degree], "&gt;=" &amp; I14)</f>
        <v>3</v>
      </c>
      <c r="K13" s="51">
        <f t="shared" si="4"/>
        <v>0.25581395348837205</v>
      </c>
      <c r="L13" s="52">
        <f>COUNTIF(Vertices[Betweenness Centrality], "&gt;= " &amp; K13) - COUNTIF(Vertices[Betweenness Centrality], "&gt;=" &amp; K14)</f>
        <v>0</v>
      </c>
      <c r="M13" s="51">
        <f t="shared" si="5"/>
        <v>1.3628816739637233</v>
      </c>
      <c r="N13" s="52">
        <f>COUNTIF(Vertices[Closeness Centrality], "&gt;= " &amp; M13) - COUNTIF(Vertices[Closeness Centrality], "&gt;=" &amp; M14)</f>
        <v>0</v>
      </c>
      <c r="O13" s="51">
        <f t="shared" si="6"/>
        <v>5.8132592672846484E-2</v>
      </c>
      <c r="P13" s="52">
        <f>COUNTIF(Vertices[Eigenvector Centrality], "&gt;= " &amp; O13) - COUNTIF(Vertices[Eigenvector Centrality], "&gt;=" &amp; O14)</f>
        <v>5</v>
      </c>
      <c r="Q13" s="51">
        <f t="shared" si="7"/>
        <v>0.25581395348837205</v>
      </c>
      <c r="R13" s="56">
        <f>COUNTIF(Vertices[Clustering Coefficient], "&gt;= " &amp; Q13) - COUNTIF(Vertices[Clustering Coefficient], "&gt;=" &amp; Q14)</f>
        <v>15</v>
      </c>
      <c r="S13" s="51" t="e">
        <f t="shared" ca="1" si="8"/>
        <v>#REF!</v>
      </c>
      <c r="T13" s="52" t="e">
        <f t="shared" ca="1" si="0"/>
        <v>#REF!</v>
      </c>
    </row>
    <row r="14" spans="1:23">
      <c r="A14" s="46" t="s">
        <v>3304</v>
      </c>
      <c r="B14" s="46">
        <v>410</v>
      </c>
      <c r="C14" s="46"/>
      <c r="E14" s="43">
        <f t="shared" si="1"/>
        <v>0</v>
      </c>
      <c r="F14" s="3">
        <f>COUNTIF(Vertices[Subgraph], "&gt;= " &amp; E14) - COUNTIF(Vertices[Subgraph], "&gt;=" &amp; E15)</f>
        <v>0</v>
      </c>
      <c r="G14" s="49">
        <f t="shared" si="2"/>
        <v>21.209302325581394</v>
      </c>
      <c r="H14" s="50">
        <f>COUNTIF(Vertices[In-Degree], "&gt;= " &amp; G14) - COUNTIF(Vertices[In-Degree], "&gt;=" &amp; G15)</f>
        <v>3</v>
      </c>
      <c r="I14" s="49">
        <f t="shared" si="3"/>
        <v>31.255813953488381</v>
      </c>
      <c r="J14" s="50">
        <f>COUNTIF(Vertices[Out-Degree], "&gt;= " &amp; I14) - COUNTIF(Vertices[Out-Degree], "&gt;=" &amp; I15)</f>
        <v>1</v>
      </c>
      <c r="K14" s="49">
        <f t="shared" si="4"/>
        <v>0.27906976744186041</v>
      </c>
      <c r="L14" s="50">
        <f>COUNTIF(Vertices[Betweenness Centrality], "&gt;= " &amp; K14) - COUNTIF(Vertices[Betweenness Centrality], "&gt;=" &amp; K15)</f>
        <v>0</v>
      </c>
      <c r="M14" s="49">
        <f t="shared" si="5"/>
        <v>1.4867800079604254</v>
      </c>
      <c r="N14" s="50">
        <f>COUNTIF(Vertices[Closeness Centrality], "&gt;= " &amp; M14) - COUNTIF(Vertices[Closeness Centrality], "&gt;=" &amp; M15)</f>
        <v>0</v>
      </c>
      <c r="O14" s="49">
        <f t="shared" si="6"/>
        <v>6.3417373824923434E-2</v>
      </c>
      <c r="P14" s="50">
        <f>COUNTIF(Vertices[Eigenvector Centrality], "&gt;= " &amp; O14) - COUNTIF(Vertices[Eigenvector Centrality], "&gt;=" &amp; O15)</f>
        <v>8</v>
      </c>
      <c r="Q14" s="49">
        <f t="shared" si="7"/>
        <v>0.27906976744186041</v>
      </c>
      <c r="R14" s="55">
        <f>COUNTIF(Vertices[Clustering Coefficient], "&gt;= " &amp; Q14) - COUNTIF(Vertices[Clustering Coefficient], "&gt;=" &amp; Q15)</f>
        <v>16</v>
      </c>
      <c r="S14" s="49" t="e">
        <f t="shared" ca="1" si="8"/>
        <v>#REF!</v>
      </c>
      <c r="T14" s="50" t="e">
        <f t="shared" ca="1" si="0"/>
        <v>#REF!</v>
      </c>
    </row>
    <row r="15" spans="1:23">
      <c r="A15" s="46" t="s">
        <v>3305</v>
      </c>
      <c r="B15" s="76">
        <v>2892</v>
      </c>
      <c r="C15" s="46"/>
      <c r="E15" s="43">
        <f t="shared" si="1"/>
        <v>0</v>
      </c>
      <c r="F15" s="3">
        <f>COUNTIF(Vertices[Subgraph], "&gt;= " &amp; E15) - COUNTIF(Vertices[Subgraph], "&gt;=" &amp; E16)</f>
        <v>0</v>
      </c>
      <c r="G15" s="51">
        <f t="shared" si="2"/>
        <v>22.97674418604651</v>
      </c>
      <c r="H15" s="52">
        <f>COUNTIF(Vertices[In-Degree], "&gt;= " &amp; G15) - COUNTIF(Vertices[In-Degree], "&gt;=" &amp; G16)</f>
        <v>3</v>
      </c>
      <c r="I15" s="51">
        <f t="shared" si="3"/>
        <v>33.86046511627908</v>
      </c>
      <c r="J15" s="52">
        <f>COUNTIF(Vertices[Out-Degree], "&gt;= " &amp; I15) - COUNTIF(Vertices[Out-Degree], "&gt;=" &amp; I16)</f>
        <v>2</v>
      </c>
      <c r="K15" s="51">
        <f t="shared" si="4"/>
        <v>0.30232558139534876</v>
      </c>
      <c r="L15" s="52">
        <f>COUNTIF(Vertices[Betweenness Centrality], "&gt;= " &amp; K15) - COUNTIF(Vertices[Betweenness Centrality], "&gt;=" &amp; K16)</f>
        <v>0</v>
      </c>
      <c r="M15" s="51">
        <f t="shared" si="5"/>
        <v>1.6106783419571276</v>
      </c>
      <c r="N15" s="52">
        <f>COUNTIF(Vertices[Closeness Centrality], "&gt;= " &amp; M15) - COUNTIF(Vertices[Closeness Centrality], "&gt;=" &amp; M16)</f>
        <v>0</v>
      </c>
      <c r="O15" s="51">
        <f t="shared" si="6"/>
        <v>6.8702154977000385E-2</v>
      </c>
      <c r="P15" s="52">
        <f>COUNTIF(Vertices[Eigenvector Centrality], "&gt;= " &amp; O15) - COUNTIF(Vertices[Eigenvector Centrality], "&gt;=" &amp; O16)</f>
        <v>6</v>
      </c>
      <c r="Q15" s="51">
        <f t="shared" si="7"/>
        <v>0.30232558139534876</v>
      </c>
      <c r="R15" s="56">
        <f>COUNTIF(Vertices[Clustering Coefficient], "&gt;= " &amp; Q15) - COUNTIF(Vertices[Clustering Coefficient], "&gt;=" &amp; Q16)</f>
        <v>7</v>
      </c>
      <c r="S15" s="51" t="e">
        <f t="shared" ca="1" si="8"/>
        <v>#REF!</v>
      </c>
      <c r="T15" s="52" t="e">
        <f t="shared" ca="1" si="0"/>
        <v>#REF!</v>
      </c>
    </row>
    <row r="16" spans="1:23">
      <c r="A16" s="75"/>
      <c r="B16" s="75"/>
      <c r="C16" s="75"/>
      <c r="E16" s="43">
        <f t="shared" si="1"/>
        <v>0</v>
      </c>
      <c r="F16" s="3">
        <f>COUNTIF(Vertices[Subgraph], "&gt;= " &amp; E16) - COUNTIF(Vertices[Subgraph], "&gt;=" &amp; E17)</f>
        <v>0</v>
      </c>
      <c r="G16" s="49">
        <f t="shared" si="2"/>
        <v>24.744186046511626</v>
      </c>
      <c r="H16" s="50">
        <f>COUNTIF(Vertices[In-Degree], "&gt;= " &amp; G16) - COUNTIF(Vertices[In-Degree], "&gt;=" &amp; G17)</f>
        <v>3</v>
      </c>
      <c r="I16" s="49">
        <f t="shared" si="3"/>
        <v>36.465116279069775</v>
      </c>
      <c r="J16" s="50">
        <f>COUNTIF(Vertices[Out-Degree], "&gt;= " &amp; I16) - COUNTIF(Vertices[Out-Degree], "&gt;=" &amp; I17)</f>
        <v>2</v>
      </c>
      <c r="K16" s="49">
        <f t="shared" si="4"/>
        <v>0.32558139534883712</v>
      </c>
      <c r="L16" s="50">
        <f>COUNTIF(Vertices[Betweenness Centrality], "&gt;= " &amp; K16) - COUNTIF(Vertices[Betweenness Centrality], "&gt;=" &amp; K17)</f>
        <v>0</v>
      </c>
      <c r="M16" s="49">
        <f t="shared" si="5"/>
        <v>1.7345766759538297</v>
      </c>
      <c r="N16" s="50">
        <f>COUNTIF(Vertices[Closeness Centrality], "&gt;= " &amp; M16) - COUNTIF(Vertices[Closeness Centrality], "&gt;=" &amp; M17)</f>
        <v>1</v>
      </c>
      <c r="O16" s="49">
        <f t="shared" si="6"/>
        <v>7.3986936129077335E-2</v>
      </c>
      <c r="P16" s="50">
        <f>COUNTIF(Vertices[Eigenvector Centrality], "&gt;= " &amp; O16) - COUNTIF(Vertices[Eigenvector Centrality], "&gt;=" &amp; O17)</f>
        <v>3</v>
      </c>
      <c r="Q16" s="49">
        <f t="shared" si="7"/>
        <v>0.32558139534883712</v>
      </c>
      <c r="R16" s="55">
        <f>COUNTIF(Vertices[Clustering Coefficient], "&gt;= " &amp; Q16) - COUNTIF(Vertices[Clustering Coefficient], "&gt;=" &amp; Q17)</f>
        <v>17</v>
      </c>
      <c r="S16" s="49" t="e">
        <f t="shared" ca="1" si="8"/>
        <v>#REF!</v>
      </c>
      <c r="T16" s="50" t="e">
        <f t="shared" ca="1" si="0"/>
        <v>#REF!</v>
      </c>
    </row>
    <row r="17" spans="1:20">
      <c r="A17" s="46" t="s">
        <v>3306</v>
      </c>
      <c r="B17" s="46">
        <v>7</v>
      </c>
      <c r="C17" s="46"/>
      <c r="E17" s="43">
        <f t="shared" si="1"/>
        <v>0</v>
      </c>
      <c r="F17" s="3">
        <f>COUNTIF(Vertices[Subgraph], "&gt;= " &amp; E17) - COUNTIF(Vertices[Subgraph], "&gt;=" &amp; E18)</f>
        <v>0</v>
      </c>
      <c r="G17" s="51">
        <f t="shared" si="2"/>
        <v>26.511627906976742</v>
      </c>
      <c r="H17" s="52">
        <f>COUNTIF(Vertices[In-Degree], "&gt;= " &amp; G17) - COUNTIF(Vertices[In-Degree], "&gt;=" &amp; G18)</f>
        <v>2</v>
      </c>
      <c r="I17" s="51">
        <f t="shared" si="3"/>
        <v>39.069767441860471</v>
      </c>
      <c r="J17" s="52">
        <f>COUNTIF(Vertices[Out-Degree], "&gt;= " &amp; I17) - COUNTIF(Vertices[Out-Degree], "&gt;=" &amp; I18)</f>
        <v>0</v>
      </c>
      <c r="K17" s="51">
        <f t="shared" si="4"/>
        <v>0.34883720930232548</v>
      </c>
      <c r="L17" s="52">
        <f>COUNTIF(Vertices[Betweenness Centrality], "&gt;= " &amp; K17) - COUNTIF(Vertices[Betweenness Centrality], "&gt;=" &amp; K18)</f>
        <v>0</v>
      </c>
      <c r="M17" s="51">
        <f t="shared" si="5"/>
        <v>1.8584750099505318</v>
      </c>
      <c r="N17" s="52">
        <f>COUNTIF(Vertices[Closeness Centrality], "&gt;= " &amp; M17) - COUNTIF(Vertices[Closeness Centrality], "&gt;=" &amp; M18)</f>
        <v>0</v>
      </c>
      <c r="O17" s="51">
        <f t="shared" si="6"/>
        <v>7.9271717281154286E-2</v>
      </c>
      <c r="P17" s="52">
        <f>COUNTIF(Vertices[Eigenvector Centrality], "&gt;= " &amp; O17) - COUNTIF(Vertices[Eigenvector Centrality], "&gt;=" &amp; O18)</f>
        <v>5</v>
      </c>
      <c r="Q17" s="51">
        <f t="shared" si="7"/>
        <v>0.34883720930232548</v>
      </c>
      <c r="R17" s="56">
        <f>COUNTIF(Vertices[Clustering Coefficient], "&gt;= " &amp; Q17) - COUNTIF(Vertices[Clustering Coefficient], "&gt;=" &amp; Q18)</f>
        <v>14</v>
      </c>
      <c r="S17" s="51" t="e">
        <f t="shared" ca="1" si="8"/>
        <v>#REF!</v>
      </c>
      <c r="T17" s="52" t="e">
        <f t="shared" ca="1" si="0"/>
        <v>#REF!</v>
      </c>
    </row>
    <row r="18" spans="1:20">
      <c r="A18" s="46" t="s">
        <v>3307</v>
      </c>
      <c r="B18" s="46">
        <v>2.95</v>
      </c>
      <c r="C18" s="46"/>
      <c r="E18" s="43">
        <f t="shared" si="1"/>
        <v>0</v>
      </c>
      <c r="F18" s="3">
        <f>COUNTIF(Vertices[Subgraph], "&gt;= " &amp; E18) - COUNTIF(Vertices[Subgraph], "&gt;=" &amp; E19)</f>
        <v>0</v>
      </c>
      <c r="G18" s="49">
        <f t="shared" si="2"/>
        <v>28.279069767441857</v>
      </c>
      <c r="H18" s="50">
        <f>COUNTIF(Vertices[In-Degree], "&gt;= " &amp; G18) - COUNTIF(Vertices[In-Degree], "&gt;=" &amp; G19)</f>
        <v>6</v>
      </c>
      <c r="I18" s="49">
        <f t="shared" si="3"/>
        <v>41.674418604651166</v>
      </c>
      <c r="J18" s="50">
        <f>COUNTIF(Vertices[Out-Degree], "&gt;= " &amp; I18) - COUNTIF(Vertices[Out-Degree], "&gt;=" &amp; I19)</f>
        <v>0</v>
      </c>
      <c r="K18" s="49">
        <f t="shared" si="4"/>
        <v>0.37209302325581384</v>
      </c>
      <c r="L18" s="50">
        <f>COUNTIF(Vertices[Betweenness Centrality], "&gt;= " &amp; K18) - COUNTIF(Vertices[Betweenness Centrality], "&gt;=" &amp; K19)</f>
        <v>0</v>
      </c>
      <c r="M18" s="49">
        <f t="shared" si="5"/>
        <v>1.982373343947234</v>
      </c>
      <c r="N18" s="50">
        <f>COUNTIF(Vertices[Closeness Centrality], "&gt;= " &amp; M18) - COUNTIF(Vertices[Closeness Centrality], "&gt;=" &amp; M19)</f>
        <v>2</v>
      </c>
      <c r="O18" s="49">
        <f t="shared" si="6"/>
        <v>8.4556498433231236E-2</v>
      </c>
      <c r="P18" s="50">
        <f>COUNTIF(Vertices[Eigenvector Centrality], "&gt;= " &amp; O18) - COUNTIF(Vertices[Eigenvector Centrality], "&gt;=" &amp; O19)</f>
        <v>5</v>
      </c>
      <c r="Q18" s="49">
        <f t="shared" si="7"/>
        <v>0.37209302325581384</v>
      </c>
      <c r="R18" s="55">
        <f>COUNTIF(Vertices[Clustering Coefficient], "&gt;= " &amp; Q18) - COUNTIF(Vertices[Clustering Coefficient], "&gt;=" &amp; Q19)</f>
        <v>3</v>
      </c>
      <c r="S18" s="49" t="e">
        <f t="shared" ca="1" si="8"/>
        <v>#REF!</v>
      </c>
      <c r="T18" s="50" t="e">
        <f t="shared" ca="1" si="0"/>
        <v>#REF!</v>
      </c>
    </row>
    <row r="19" spans="1:20">
      <c r="A19" s="75"/>
      <c r="B19" s="75"/>
      <c r="C19" s="75"/>
      <c r="E19" s="43">
        <f t="shared" si="1"/>
        <v>0</v>
      </c>
      <c r="F19" s="3">
        <f>COUNTIF(Vertices[Subgraph], "&gt;= " &amp; E19) - COUNTIF(Vertices[Subgraph], "&gt;=" &amp; E20)</f>
        <v>0</v>
      </c>
      <c r="G19" s="51">
        <f t="shared" si="2"/>
        <v>30.046511627906973</v>
      </c>
      <c r="H19" s="52">
        <f>COUNTIF(Vertices[In-Degree], "&gt;= " &amp; G19) - COUNTIF(Vertices[In-Degree], "&gt;=" &amp; G20)</f>
        <v>3</v>
      </c>
      <c r="I19" s="51">
        <f t="shared" si="3"/>
        <v>44.279069767441861</v>
      </c>
      <c r="J19" s="52">
        <f>COUNTIF(Vertices[Out-Degree], "&gt;= " &amp; I19) - COUNTIF(Vertices[Out-Degree], "&gt;=" &amp; I20)</f>
        <v>0</v>
      </c>
      <c r="K19" s="51">
        <f t="shared" si="4"/>
        <v>0.3953488372093022</v>
      </c>
      <c r="L19" s="52">
        <f>COUNTIF(Vertices[Betweenness Centrality], "&gt;= " &amp; K19) - COUNTIF(Vertices[Betweenness Centrality], "&gt;=" &amp; K20)</f>
        <v>1</v>
      </c>
      <c r="M19" s="51">
        <f t="shared" si="5"/>
        <v>2.1062716779439361</v>
      </c>
      <c r="N19" s="52">
        <f>COUNTIF(Vertices[Closeness Centrality], "&gt;= " &amp; M19) - COUNTIF(Vertices[Closeness Centrality], "&gt;=" &amp; M20)</f>
        <v>2</v>
      </c>
      <c r="O19" s="51">
        <f t="shared" si="6"/>
        <v>8.9841279585308187E-2</v>
      </c>
      <c r="P19" s="52">
        <f>COUNTIF(Vertices[Eigenvector Centrality], "&gt;= " &amp; O19) - COUNTIF(Vertices[Eigenvector Centrality], "&gt;=" &amp; O20)</f>
        <v>2</v>
      </c>
      <c r="Q19" s="51">
        <f t="shared" si="7"/>
        <v>0.3953488372093022</v>
      </c>
      <c r="R19" s="56">
        <f>COUNTIF(Vertices[Clustering Coefficient], "&gt;= " &amp; Q19) - COUNTIF(Vertices[Clustering Coefficient], "&gt;=" &amp; Q20)</f>
        <v>5</v>
      </c>
      <c r="S19" s="51" t="e">
        <f t="shared" ca="1" si="8"/>
        <v>#REF!</v>
      </c>
      <c r="T19" s="52" t="e">
        <f t="shared" ca="1" si="0"/>
        <v>#REF!</v>
      </c>
    </row>
    <row r="20" spans="1:20">
      <c r="A20" s="46" t="s">
        <v>3308</v>
      </c>
      <c r="B20" s="46">
        <v>0.01</v>
      </c>
      <c r="C20" s="46"/>
      <c r="E20" s="43">
        <f t="shared" si="1"/>
        <v>0</v>
      </c>
      <c r="F20" s="3">
        <f>COUNTIF(Vertices[Subgraph], "&gt;= " &amp; E20) - COUNTIF(Vertices[Subgraph], "&gt;=" &amp; E21)</f>
        <v>0</v>
      </c>
      <c r="G20" s="49">
        <f t="shared" si="2"/>
        <v>31.813953488372089</v>
      </c>
      <c r="H20" s="50">
        <f>COUNTIF(Vertices[In-Degree], "&gt;= " &amp; G20) - COUNTIF(Vertices[In-Degree], "&gt;=" &amp; G21)</f>
        <v>1</v>
      </c>
      <c r="I20" s="49">
        <f t="shared" si="3"/>
        <v>46.883720930232556</v>
      </c>
      <c r="J20" s="50">
        <f>COUNTIF(Vertices[Out-Degree], "&gt;= " &amp; I20) - COUNTIF(Vertices[Out-Degree], "&gt;=" &amp; I21)</f>
        <v>1</v>
      </c>
      <c r="K20" s="49">
        <f t="shared" si="4"/>
        <v>0.41860465116279055</v>
      </c>
      <c r="L20" s="50">
        <f>COUNTIF(Vertices[Betweenness Centrality], "&gt;= " &amp; K20) - COUNTIF(Vertices[Betweenness Centrality], "&gt;=" &amp; K21)</f>
        <v>0</v>
      </c>
      <c r="M20" s="49">
        <f t="shared" si="5"/>
        <v>2.230170011940638</v>
      </c>
      <c r="N20" s="50">
        <f>COUNTIF(Vertices[Closeness Centrality], "&gt;= " &amp; M20) - COUNTIF(Vertices[Closeness Centrality], "&gt;=" &amp; M21)</f>
        <v>21</v>
      </c>
      <c r="O20" s="49">
        <f t="shared" si="6"/>
        <v>9.5126060737385137E-2</v>
      </c>
      <c r="P20" s="50">
        <f>COUNTIF(Vertices[Eigenvector Centrality], "&gt;= " &amp; O20) - COUNTIF(Vertices[Eigenvector Centrality], "&gt;=" &amp; O21)</f>
        <v>1</v>
      </c>
      <c r="Q20" s="49">
        <f t="shared" si="7"/>
        <v>0.41860465116279055</v>
      </c>
      <c r="R20" s="55">
        <f>COUNTIF(Vertices[Clustering Coefficient], "&gt;= " &amp; Q20) - COUNTIF(Vertices[Clustering Coefficient], "&gt;=" &amp; Q21)</f>
        <v>5</v>
      </c>
      <c r="S20" s="49" t="e">
        <f t="shared" ca="1" si="8"/>
        <v>#REF!</v>
      </c>
      <c r="T20" s="50" t="e">
        <f t="shared" ca="1" si="0"/>
        <v>#REF!</v>
      </c>
    </row>
    <row r="21" spans="1:20">
      <c r="A21" s="75"/>
      <c r="B21" s="75"/>
      <c r="C21" s="75"/>
      <c r="E21" s="43">
        <f t="shared" si="1"/>
        <v>0</v>
      </c>
      <c r="F21" s="3">
        <f>COUNTIF(Vertices[Subgraph], "&gt;= " &amp; E21) - COUNTIF(Vertices[Subgraph], "&gt;=" &amp; E22)</f>
        <v>0</v>
      </c>
      <c r="G21" s="51">
        <f t="shared" si="2"/>
        <v>33.581395348837205</v>
      </c>
      <c r="H21" s="52">
        <f>COUNTIF(Vertices[In-Degree], "&gt;= " &amp; G21) - COUNTIF(Vertices[In-Degree], "&gt;=" &amp; G22)</f>
        <v>0</v>
      </c>
      <c r="I21" s="51">
        <f t="shared" si="3"/>
        <v>49.488372093023251</v>
      </c>
      <c r="J21" s="52">
        <f>COUNTIF(Vertices[Out-Degree], "&gt;= " &amp; I21) - COUNTIF(Vertices[Out-Degree], "&gt;=" &amp; I22)</f>
        <v>0</v>
      </c>
      <c r="K21" s="51">
        <f t="shared" si="4"/>
        <v>0.44186046511627891</v>
      </c>
      <c r="L21" s="52">
        <f>COUNTIF(Vertices[Betweenness Centrality], "&gt;= " &amp; K21) - COUNTIF(Vertices[Betweenness Centrality], "&gt;=" &amp; K22)</f>
        <v>0</v>
      </c>
      <c r="M21" s="51">
        <f t="shared" si="5"/>
        <v>2.3540683459373399</v>
      </c>
      <c r="N21" s="52">
        <f>COUNTIF(Vertices[Closeness Centrality], "&gt;= " &amp; M21) - COUNTIF(Vertices[Closeness Centrality], "&gt;=" &amp; M22)</f>
        <v>36</v>
      </c>
      <c r="O21" s="51">
        <f t="shared" si="6"/>
        <v>0.10041084188946209</v>
      </c>
      <c r="P21" s="52">
        <f>COUNTIF(Vertices[Eigenvector Centrality], "&gt;= " &amp; O21) - COUNTIF(Vertices[Eigenvector Centrality], "&gt;=" &amp; O22)</f>
        <v>2</v>
      </c>
      <c r="Q21" s="51">
        <f t="shared" si="7"/>
        <v>0.44186046511627891</v>
      </c>
      <c r="R21" s="56">
        <f>COUNTIF(Vertices[Clustering Coefficient], "&gt;= " &amp; Q21) - COUNTIF(Vertices[Clustering Coefficient], "&gt;=" &amp; Q22)</f>
        <v>4</v>
      </c>
      <c r="S21" s="51" t="e">
        <f t="shared" ca="1" si="8"/>
        <v>#REF!</v>
      </c>
      <c r="T21" s="52" t="e">
        <f t="shared" ca="1" si="0"/>
        <v>#REF!</v>
      </c>
    </row>
    <row r="22" spans="1:20">
      <c r="A22" s="46" t="s">
        <v>3309</v>
      </c>
      <c r="B22" s="46" t="s">
        <v>3310</v>
      </c>
      <c r="C22" s="46"/>
      <c r="E22" s="43">
        <f t="shared" si="1"/>
        <v>0</v>
      </c>
      <c r="F22" s="3">
        <f>COUNTIF(Vertices[Subgraph], "&gt;= " &amp; E22) - COUNTIF(Vertices[Subgraph], "&gt;=" &amp; E23)</f>
        <v>0</v>
      </c>
      <c r="G22" s="49">
        <f t="shared" si="2"/>
        <v>35.348837209302324</v>
      </c>
      <c r="H22" s="50">
        <f>COUNTIF(Vertices[In-Degree], "&gt;= " &amp; G22) - COUNTIF(Vertices[In-Degree], "&gt;=" &amp; G23)</f>
        <v>2</v>
      </c>
      <c r="I22" s="49">
        <f t="shared" si="3"/>
        <v>52.093023255813947</v>
      </c>
      <c r="J22" s="50">
        <f>COUNTIF(Vertices[Out-Degree], "&gt;= " &amp; I22) - COUNTIF(Vertices[Out-Degree], "&gt;=" &amp; I23)</f>
        <v>0</v>
      </c>
      <c r="K22" s="49">
        <f t="shared" si="4"/>
        <v>0.46511627906976727</v>
      </c>
      <c r="L22" s="50">
        <f>COUNTIF(Vertices[Betweenness Centrality], "&gt;= " &amp; K22) - COUNTIF(Vertices[Betweenness Centrality], "&gt;=" &amp; K23)</f>
        <v>0</v>
      </c>
      <c r="M22" s="49">
        <f t="shared" si="5"/>
        <v>2.4779666799340418</v>
      </c>
      <c r="N22" s="50">
        <f>COUNTIF(Vertices[Closeness Centrality], "&gt;= " &amp; M22) - COUNTIF(Vertices[Closeness Centrality], "&gt;=" &amp; M23)</f>
        <v>39</v>
      </c>
      <c r="O22" s="49">
        <f t="shared" si="6"/>
        <v>0.10569562304153904</v>
      </c>
      <c r="P22" s="50">
        <f>COUNTIF(Vertices[Eigenvector Centrality], "&gt;= " &amp; O22) - COUNTIF(Vertices[Eigenvector Centrality], "&gt;=" &amp; O23)</f>
        <v>3</v>
      </c>
      <c r="Q22" s="49">
        <f t="shared" si="7"/>
        <v>0.46511627906976727</v>
      </c>
      <c r="R22" s="55">
        <f>COUNTIF(Vertices[Clustering Coefficient], "&gt;= " &amp; Q22) - COUNTIF(Vertices[Clustering Coefficient], "&gt;=" &amp; Q23)</f>
        <v>2</v>
      </c>
      <c r="S22" s="49" t="e">
        <f t="shared" ca="1" si="8"/>
        <v>#REF!</v>
      </c>
      <c r="T22" s="50" t="e">
        <f t="shared" ca="1" si="0"/>
        <v>#REF!</v>
      </c>
    </row>
    <row r="23" spans="1:20">
      <c r="E23" s="43">
        <f t="shared" si="1"/>
        <v>0</v>
      </c>
      <c r="F23" s="3">
        <f>COUNTIF(Vertices[Subgraph], "&gt;= " &amp; E23) - COUNTIF(Vertices[Subgraph], "&gt;=" &amp; E24)</f>
        <v>0</v>
      </c>
      <c r="G23" s="51">
        <f t="shared" si="2"/>
        <v>37.116279069767444</v>
      </c>
      <c r="H23" s="52">
        <f>COUNTIF(Vertices[In-Degree], "&gt;= " &amp; G23) - COUNTIF(Vertices[In-Degree], "&gt;=" &amp; G24)</f>
        <v>0</v>
      </c>
      <c r="I23" s="51">
        <f t="shared" si="3"/>
        <v>54.697674418604642</v>
      </c>
      <c r="J23" s="52">
        <f>COUNTIF(Vertices[Out-Degree], "&gt;= " &amp; I23) - COUNTIF(Vertices[Out-Degree], "&gt;=" &amp; I24)</f>
        <v>0</v>
      </c>
      <c r="K23" s="51">
        <f t="shared" si="4"/>
        <v>0.48837209302325563</v>
      </c>
      <c r="L23" s="52">
        <f>COUNTIF(Vertices[Betweenness Centrality], "&gt;= " &amp; K23) - COUNTIF(Vertices[Betweenness Centrality], "&gt;=" &amp; K24)</f>
        <v>0</v>
      </c>
      <c r="M23" s="51">
        <f t="shared" si="5"/>
        <v>2.6018650139307438</v>
      </c>
      <c r="N23" s="52">
        <f>COUNTIF(Vertices[Closeness Centrality], "&gt;= " &amp; M23) - COUNTIF(Vertices[Closeness Centrality], "&gt;=" &amp; M24)</f>
        <v>59</v>
      </c>
      <c r="O23" s="51">
        <f t="shared" si="6"/>
        <v>0.11098040419361599</v>
      </c>
      <c r="P23" s="52">
        <f>COUNTIF(Vertices[Eigenvector Centrality], "&gt;= " &amp; O23) - COUNTIF(Vertices[Eigenvector Centrality], "&gt;=" &amp; O24)</f>
        <v>2</v>
      </c>
      <c r="Q23" s="51">
        <f t="shared" si="7"/>
        <v>0.48837209302325563</v>
      </c>
      <c r="R23" s="56">
        <f>COUNTIF(Vertices[Clustering Coefficient], "&gt;= " &amp; Q23) - COUNTIF(Vertices[Clustering Coefficient], "&gt;=" &amp; Q24)</f>
        <v>33</v>
      </c>
      <c r="S23" s="51" t="e">
        <f t="shared" ca="1" si="8"/>
        <v>#REF!</v>
      </c>
      <c r="T23" s="52" t="e">
        <f t="shared" ca="1" si="0"/>
        <v>#REF!</v>
      </c>
    </row>
    <row r="24" spans="1:20">
      <c r="E24" s="43">
        <f t="shared" si="1"/>
        <v>0</v>
      </c>
      <c r="F24" s="3">
        <f>COUNTIF(Vertices[Subgraph], "&gt;= " &amp; E24) - COUNTIF(Vertices[Subgraph], "&gt;=" &amp; E25)</f>
        <v>0</v>
      </c>
      <c r="G24" s="49">
        <f t="shared" si="2"/>
        <v>38.883720930232563</v>
      </c>
      <c r="H24" s="50">
        <f>COUNTIF(Vertices[In-Degree], "&gt;= " &amp; G24) - COUNTIF(Vertices[In-Degree], "&gt;=" &amp; G25)</f>
        <v>0</v>
      </c>
      <c r="I24" s="49">
        <f t="shared" si="3"/>
        <v>57.302325581395337</v>
      </c>
      <c r="J24" s="50">
        <f>COUNTIF(Vertices[Out-Degree], "&gt;= " &amp; I24) - COUNTIF(Vertices[Out-Degree], "&gt;=" &amp; I25)</f>
        <v>1</v>
      </c>
      <c r="K24" s="49">
        <f t="shared" si="4"/>
        <v>0.51162790697674398</v>
      </c>
      <c r="L24" s="50">
        <f>COUNTIF(Vertices[Betweenness Centrality], "&gt;= " &amp; K24) - COUNTIF(Vertices[Betweenness Centrality], "&gt;=" &amp; K25)</f>
        <v>0</v>
      </c>
      <c r="M24" s="49">
        <f t="shared" si="5"/>
        <v>2.7257633479274457</v>
      </c>
      <c r="N24" s="50">
        <f>COUNTIF(Vertices[Closeness Centrality], "&gt;= " &amp; M24) - COUNTIF(Vertices[Closeness Centrality], "&gt;=" &amp; M25)</f>
        <v>37</v>
      </c>
      <c r="O24" s="49">
        <f t="shared" si="6"/>
        <v>0.11626518534569294</v>
      </c>
      <c r="P24" s="50">
        <f>COUNTIF(Vertices[Eigenvector Centrality], "&gt;= " &amp; O24) - COUNTIF(Vertices[Eigenvector Centrality], "&gt;=" &amp; O25)</f>
        <v>1</v>
      </c>
      <c r="Q24" s="49">
        <f t="shared" si="7"/>
        <v>0.51162790697674398</v>
      </c>
      <c r="R24" s="55">
        <f>COUNTIF(Vertices[Clustering Coefficient], "&gt;= " &amp; Q24) - COUNTIF(Vertices[Clustering Coefficient], "&gt;=" &amp; Q25)</f>
        <v>0</v>
      </c>
      <c r="S24" s="49" t="e">
        <f t="shared" ca="1" si="8"/>
        <v>#REF!</v>
      </c>
      <c r="T24" s="50" t="e">
        <f t="shared" ca="1" si="0"/>
        <v>#REF!</v>
      </c>
    </row>
    <row r="25" spans="1:20">
      <c r="E25" s="43">
        <f t="shared" si="1"/>
        <v>0</v>
      </c>
      <c r="F25" s="3">
        <f>COUNTIF(Vertices[Subgraph], "&gt;= " &amp; E25) - COUNTIF(Vertices[Subgraph], "&gt;=" &amp; E26)</f>
        <v>0</v>
      </c>
      <c r="G25" s="51">
        <f t="shared" si="2"/>
        <v>40.651162790697683</v>
      </c>
      <c r="H25" s="52">
        <f>COUNTIF(Vertices[In-Degree], "&gt;= " &amp; G25) - COUNTIF(Vertices[In-Degree], "&gt;=" &amp; G26)</f>
        <v>1</v>
      </c>
      <c r="I25" s="51">
        <f t="shared" si="3"/>
        <v>59.906976744186032</v>
      </c>
      <c r="J25" s="52">
        <f>COUNTIF(Vertices[Out-Degree], "&gt;= " &amp; I25) - COUNTIF(Vertices[Out-Degree], "&gt;=" &amp; I26)</f>
        <v>0</v>
      </c>
      <c r="K25" s="51">
        <f t="shared" si="4"/>
        <v>0.5348837209302324</v>
      </c>
      <c r="L25" s="52">
        <f>COUNTIF(Vertices[Betweenness Centrality], "&gt;= " &amp; K25) - COUNTIF(Vertices[Betweenness Centrality], "&gt;=" &amp; K26)</f>
        <v>0</v>
      </c>
      <c r="M25" s="51">
        <f t="shared" si="5"/>
        <v>2.8496616819241476</v>
      </c>
      <c r="N25" s="52">
        <f>COUNTIF(Vertices[Closeness Centrality], "&gt;= " &amp; M25) - COUNTIF(Vertices[Closeness Centrality], "&gt;=" &amp; M26)</f>
        <v>40</v>
      </c>
      <c r="O25" s="51">
        <f t="shared" si="6"/>
        <v>0.12154996649776989</v>
      </c>
      <c r="P25" s="52">
        <f>COUNTIF(Vertices[Eigenvector Centrality], "&gt;= " &amp; O25) - COUNTIF(Vertices[Eigenvector Centrality], "&gt;=" &amp; O26)</f>
        <v>1</v>
      </c>
      <c r="Q25" s="51">
        <f t="shared" si="7"/>
        <v>0.5348837209302324</v>
      </c>
      <c r="R25" s="56">
        <f>COUNTIF(Vertices[Clustering Coefficient], "&gt;= " &amp; Q25) - COUNTIF(Vertices[Clustering Coefficient], "&gt;=" &amp; Q26)</f>
        <v>1</v>
      </c>
      <c r="S25" s="51" t="e">
        <f t="shared" ca="1" si="8"/>
        <v>#REF!</v>
      </c>
      <c r="T25" s="52" t="e">
        <f t="shared" ca="1" si="0"/>
        <v>#REF!</v>
      </c>
    </row>
    <row r="26" spans="1:20">
      <c r="E26" s="43">
        <f t="shared" si="1"/>
        <v>0</v>
      </c>
      <c r="F26" s="3">
        <f>COUNTIF(Vertices[Subgraph], "&gt;= " &amp; E26) - COUNTIF(Vertices[Subgraph], "&gt;=" &amp; E27)</f>
        <v>0</v>
      </c>
      <c r="G26" s="49">
        <f t="shared" si="2"/>
        <v>42.418604651162802</v>
      </c>
      <c r="H26" s="50">
        <f>COUNTIF(Vertices[In-Degree], "&gt;= " &amp; G26) - COUNTIF(Vertices[In-Degree], "&gt;=" &amp; G27)</f>
        <v>2</v>
      </c>
      <c r="I26" s="49">
        <f t="shared" si="3"/>
        <v>62.511627906976727</v>
      </c>
      <c r="J26" s="50">
        <f>COUNTIF(Vertices[Out-Degree], "&gt;= " &amp; I26) - COUNTIF(Vertices[Out-Degree], "&gt;=" &amp; I27)</f>
        <v>0</v>
      </c>
      <c r="K26" s="49">
        <f t="shared" si="4"/>
        <v>0.55813953488372081</v>
      </c>
      <c r="L26" s="50">
        <f>COUNTIF(Vertices[Betweenness Centrality], "&gt;= " &amp; K26) - COUNTIF(Vertices[Betweenness Centrality], "&gt;=" &amp; K27)</f>
        <v>0</v>
      </c>
      <c r="M26" s="49">
        <f t="shared" si="5"/>
        <v>2.9735600159208495</v>
      </c>
      <c r="N26" s="50">
        <f>COUNTIF(Vertices[Closeness Centrality], "&gt;= " &amp; M26) - COUNTIF(Vertices[Closeness Centrality], "&gt;=" &amp; M27)</f>
        <v>31</v>
      </c>
      <c r="O26" s="49">
        <f t="shared" si="6"/>
        <v>0.12683474764984684</v>
      </c>
      <c r="P26" s="50">
        <f>COUNTIF(Vertices[Eigenvector Centrality], "&gt;= " &amp; O26) - COUNTIF(Vertices[Eigenvector Centrality], "&gt;=" &amp; O27)</f>
        <v>4</v>
      </c>
      <c r="Q26" s="49">
        <f t="shared" si="7"/>
        <v>0.55813953488372081</v>
      </c>
      <c r="R26" s="55">
        <f>COUNTIF(Vertices[Clustering Coefficient], "&gt;= " &amp; Q26) - COUNTIF(Vertices[Clustering Coefficient], "&gt;=" &amp; Q27)</f>
        <v>1</v>
      </c>
      <c r="S26" s="49" t="e">
        <f t="shared" ca="1" si="8"/>
        <v>#REF!</v>
      </c>
      <c r="T26" s="50" t="e">
        <f t="shared" ca="1" si="0"/>
        <v>#REF!</v>
      </c>
    </row>
    <row r="27" spans="1:20">
      <c r="E27" s="43">
        <f t="shared" si="1"/>
        <v>0</v>
      </c>
      <c r="F27" s="3">
        <f>COUNTIF(Vertices[Subgraph], "&gt;= " &amp; E27) - COUNTIF(Vertices[Subgraph], "&gt;=" &amp; E28)</f>
        <v>0</v>
      </c>
      <c r="G27" s="51">
        <f t="shared" si="2"/>
        <v>44.186046511627922</v>
      </c>
      <c r="H27" s="52">
        <f>COUNTIF(Vertices[In-Degree], "&gt;= " &amp; G27) - COUNTIF(Vertices[In-Degree], "&gt;=" &amp; G28)</f>
        <v>0</v>
      </c>
      <c r="I27" s="51">
        <f t="shared" si="3"/>
        <v>65.11627906976743</v>
      </c>
      <c r="J27" s="52">
        <f>COUNTIF(Vertices[Out-Degree], "&gt;= " &amp; I27) - COUNTIF(Vertices[Out-Degree], "&gt;=" &amp; I28)</f>
        <v>0</v>
      </c>
      <c r="K27" s="51">
        <f t="shared" si="4"/>
        <v>0.58139534883720922</v>
      </c>
      <c r="L27" s="52">
        <f>COUNTIF(Vertices[Betweenness Centrality], "&gt;= " &amp; K27) - COUNTIF(Vertices[Betweenness Centrality], "&gt;=" &amp; K28)</f>
        <v>0</v>
      </c>
      <c r="M27" s="51">
        <f t="shared" si="5"/>
        <v>3.0974583499175514</v>
      </c>
      <c r="N27" s="52">
        <f>COUNTIF(Vertices[Closeness Centrality], "&gt;= " &amp; M27) - COUNTIF(Vertices[Closeness Centrality], "&gt;=" &amp; M28)</f>
        <v>31</v>
      </c>
      <c r="O27" s="51">
        <f t="shared" si="6"/>
        <v>0.13211952880192379</v>
      </c>
      <c r="P27" s="52">
        <f>COUNTIF(Vertices[Eigenvector Centrality], "&gt;= " &amp; O27) - COUNTIF(Vertices[Eigenvector Centrality], "&gt;=" &amp; O28)</f>
        <v>2</v>
      </c>
      <c r="Q27" s="51">
        <f t="shared" si="7"/>
        <v>0.58139534883720922</v>
      </c>
      <c r="R27" s="56">
        <f>COUNTIF(Vertices[Clustering Coefficient], "&gt;= " &amp; Q27) - COUNTIF(Vertices[Clustering Coefficient], "&gt;=" &amp; Q28)</f>
        <v>6</v>
      </c>
      <c r="S27" s="51" t="e">
        <f t="shared" ca="1" si="8"/>
        <v>#REF!</v>
      </c>
      <c r="T27" s="52" t="e">
        <f t="shared" ca="1" si="0"/>
        <v>#REF!</v>
      </c>
    </row>
    <row r="28" spans="1:20">
      <c r="E28" s="43">
        <f t="shared" si="1"/>
        <v>0</v>
      </c>
      <c r="F28" s="3">
        <f>COUNTIF(Vertices[Subgraph], "&gt;= " &amp; E28) - COUNTIF(Vertices[Subgraph], "&gt;=" &amp; E29)</f>
        <v>0</v>
      </c>
      <c r="G28" s="49">
        <f t="shared" si="2"/>
        <v>45.953488372093041</v>
      </c>
      <c r="H28" s="50">
        <f>COUNTIF(Vertices[In-Degree], "&gt;= " &amp; G28) - COUNTIF(Vertices[In-Degree], "&gt;=" &amp; G29)</f>
        <v>1</v>
      </c>
      <c r="I28" s="49">
        <f t="shared" si="3"/>
        <v>67.720930232558132</v>
      </c>
      <c r="J28" s="50">
        <f>COUNTIF(Vertices[Out-Degree], "&gt;= " &amp; I28) - COUNTIF(Vertices[Out-Degree], "&gt;=" &amp; I29)</f>
        <v>0</v>
      </c>
      <c r="K28" s="49">
        <f t="shared" si="4"/>
        <v>0.60465116279069764</v>
      </c>
      <c r="L28" s="50">
        <f>COUNTIF(Vertices[Betweenness Centrality], "&gt;= " &amp; K28) - COUNTIF(Vertices[Betweenness Centrality], "&gt;=" &amp; K29)</f>
        <v>0</v>
      </c>
      <c r="M28" s="49">
        <f t="shared" si="5"/>
        <v>3.2213566839142533</v>
      </c>
      <c r="N28" s="50">
        <f>COUNTIF(Vertices[Closeness Centrality], "&gt;= " &amp; M28) - COUNTIF(Vertices[Closeness Centrality], "&gt;=" &amp; M29)</f>
        <v>44</v>
      </c>
      <c r="O28" s="49">
        <f t="shared" si="6"/>
        <v>0.13740430995400074</v>
      </c>
      <c r="P28" s="50">
        <f>COUNTIF(Vertices[Eigenvector Centrality], "&gt;= " &amp; O28) - COUNTIF(Vertices[Eigenvector Centrality], "&gt;=" &amp; O29)</f>
        <v>1</v>
      </c>
      <c r="Q28" s="49">
        <f t="shared" si="7"/>
        <v>0.60465116279069764</v>
      </c>
      <c r="R28" s="55">
        <f>COUNTIF(Vertices[Clustering Coefficient], "&gt;= " &amp; Q28) - COUNTIF(Vertices[Clustering Coefficient], "&gt;=" &amp; Q29)</f>
        <v>1</v>
      </c>
      <c r="S28" s="49" t="e">
        <f t="shared" ca="1" si="8"/>
        <v>#REF!</v>
      </c>
      <c r="T28" s="50" t="e">
        <f t="shared" ca="1" si="0"/>
        <v>#REF!</v>
      </c>
    </row>
    <row r="29" spans="1:20">
      <c r="E29" s="43">
        <f t="shared" si="1"/>
        <v>0</v>
      </c>
      <c r="F29" s="3">
        <f>COUNTIF(Vertices[Subgraph], "&gt;= " &amp; E29) - COUNTIF(Vertices[Subgraph], "&gt;=" &amp; E30)</f>
        <v>0</v>
      </c>
      <c r="G29" s="51">
        <f t="shared" si="2"/>
        <v>47.72093023255816</v>
      </c>
      <c r="H29" s="52">
        <f>COUNTIF(Vertices[In-Degree], "&gt;= " &amp; G29) - COUNTIF(Vertices[In-Degree], "&gt;=" &amp; G30)</f>
        <v>2</v>
      </c>
      <c r="I29" s="51">
        <f t="shared" si="3"/>
        <v>70.325581395348834</v>
      </c>
      <c r="J29" s="52">
        <f>COUNTIF(Vertices[Out-Degree], "&gt;= " &amp; I29) - COUNTIF(Vertices[Out-Degree], "&gt;=" &amp; I30)</f>
        <v>0</v>
      </c>
      <c r="K29" s="51">
        <f t="shared" si="4"/>
        <v>0.62790697674418605</v>
      </c>
      <c r="L29" s="52">
        <f>COUNTIF(Vertices[Betweenness Centrality], "&gt;= " &amp; K29) - COUNTIF(Vertices[Betweenness Centrality], "&gt;=" &amp; K30)</f>
        <v>0</v>
      </c>
      <c r="M29" s="51">
        <f t="shared" si="5"/>
        <v>3.3452550179109553</v>
      </c>
      <c r="N29" s="52">
        <f>COUNTIF(Vertices[Closeness Centrality], "&gt;= " &amp; M29) - COUNTIF(Vertices[Closeness Centrality], "&gt;=" &amp; M30)</f>
        <v>23</v>
      </c>
      <c r="O29" s="51">
        <f t="shared" si="6"/>
        <v>0.14268909110607769</v>
      </c>
      <c r="P29" s="52">
        <f>COUNTIF(Vertices[Eigenvector Centrality], "&gt;= " &amp; O29) - COUNTIF(Vertices[Eigenvector Centrality], "&gt;=" &amp; O30)</f>
        <v>1</v>
      </c>
      <c r="Q29" s="51">
        <f t="shared" si="7"/>
        <v>0.62790697674418605</v>
      </c>
      <c r="R29" s="56">
        <f>COUNTIF(Vertices[Clustering Coefficient], "&gt;= " &amp; Q29) - COUNTIF(Vertices[Clustering Coefficient], "&gt;=" &amp; Q30)</f>
        <v>0</v>
      </c>
      <c r="S29" s="51" t="e">
        <f t="shared" ca="1" si="8"/>
        <v>#REF!</v>
      </c>
      <c r="T29" s="52" t="e">
        <f t="shared" ca="1" si="0"/>
        <v>#REF!</v>
      </c>
    </row>
    <row r="30" spans="1:20">
      <c r="E30" s="43">
        <f t="shared" si="1"/>
        <v>0</v>
      </c>
      <c r="F30" s="3">
        <f>COUNTIF(Vertices[Subgraph], "&gt;= " &amp; E30) - COUNTIF(Vertices[Subgraph], "&gt;=" &amp; E31)</f>
        <v>0</v>
      </c>
      <c r="G30" s="49">
        <f t="shared" si="2"/>
        <v>49.48837209302328</v>
      </c>
      <c r="H30" s="50">
        <f>COUNTIF(Vertices[In-Degree], "&gt;= " &amp; G30) - COUNTIF(Vertices[In-Degree], "&gt;=" &amp; G31)</f>
        <v>2</v>
      </c>
      <c r="I30" s="49">
        <f t="shared" si="3"/>
        <v>72.930232558139537</v>
      </c>
      <c r="J30" s="50">
        <f>COUNTIF(Vertices[Out-Degree], "&gt;= " &amp; I30) - COUNTIF(Vertices[Out-Degree], "&gt;=" &amp; I31)</f>
        <v>0</v>
      </c>
      <c r="K30" s="49">
        <f t="shared" si="4"/>
        <v>0.65116279069767447</v>
      </c>
      <c r="L30" s="50">
        <f>COUNTIF(Vertices[Betweenness Centrality], "&gt;= " &amp; K30) - COUNTIF(Vertices[Betweenness Centrality], "&gt;=" &amp; K31)</f>
        <v>0</v>
      </c>
      <c r="M30" s="49">
        <f t="shared" si="5"/>
        <v>3.4691533519076572</v>
      </c>
      <c r="N30" s="50">
        <f>COUNTIF(Vertices[Closeness Centrality], "&gt;= " &amp; M30) - COUNTIF(Vertices[Closeness Centrality], "&gt;=" &amp; M31)</f>
        <v>15</v>
      </c>
      <c r="O30" s="49">
        <f t="shared" si="6"/>
        <v>0.14797387225815464</v>
      </c>
      <c r="P30" s="50">
        <f>COUNTIF(Vertices[Eigenvector Centrality], "&gt;= " &amp; O30) - COUNTIF(Vertices[Eigenvector Centrality], "&gt;=" &amp; O31)</f>
        <v>0</v>
      </c>
      <c r="Q30" s="49">
        <f t="shared" si="7"/>
        <v>0.65116279069767447</v>
      </c>
      <c r="R30" s="55">
        <f>COUNTIF(Vertices[Clustering Coefficient], "&gt;= " &amp; Q30) - COUNTIF(Vertices[Clustering Coefficient], "&gt;=" &amp; Q31)</f>
        <v>5</v>
      </c>
      <c r="S30" s="49" t="e">
        <f t="shared" ca="1" si="8"/>
        <v>#REF!</v>
      </c>
      <c r="T30" s="50" t="e">
        <f t="shared" ca="1" si="0"/>
        <v>#REF!</v>
      </c>
    </row>
    <row r="31" spans="1:20">
      <c r="E31" s="43">
        <f t="shared" si="1"/>
        <v>0</v>
      </c>
      <c r="F31" s="3">
        <f>COUNTIF(Vertices[Subgraph], "&gt;= " &amp; E31) - COUNTIF(Vertices[Subgraph], "&gt;=" &amp; E32)</f>
        <v>0</v>
      </c>
      <c r="G31" s="51">
        <f t="shared" si="2"/>
        <v>51.255813953488399</v>
      </c>
      <c r="H31" s="52">
        <f>COUNTIF(Vertices[In-Degree], "&gt;= " &amp; G31) - COUNTIF(Vertices[In-Degree], "&gt;=" &amp; G32)</f>
        <v>0</v>
      </c>
      <c r="I31" s="51">
        <f t="shared" si="3"/>
        <v>75.534883720930239</v>
      </c>
      <c r="J31" s="52">
        <f>COUNTIF(Vertices[Out-Degree], "&gt;= " &amp; I31) - COUNTIF(Vertices[Out-Degree], "&gt;=" &amp; I32)</f>
        <v>0</v>
      </c>
      <c r="K31" s="51">
        <f t="shared" si="4"/>
        <v>0.67441860465116288</v>
      </c>
      <c r="L31" s="52">
        <f>COUNTIF(Vertices[Betweenness Centrality], "&gt;= " &amp; K31) - COUNTIF(Vertices[Betweenness Centrality], "&gt;=" &amp; K32)</f>
        <v>0</v>
      </c>
      <c r="M31" s="51">
        <f t="shared" si="5"/>
        <v>3.5930516859043591</v>
      </c>
      <c r="N31" s="52">
        <f>COUNTIF(Vertices[Closeness Centrality], "&gt;= " &amp; M31) - COUNTIF(Vertices[Closeness Centrality], "&gt;=" &amp; M32)</f>
        <v>8</v>
      </c>
      <c r="O31" s="51">
        <f t="shared" si="6"/>
        <v>0.15325865341023159</v>
      </c>
      <c r="P31" s="52">
        <f>COUNTIF(Vertices[Eigenvector Centrality], "&gt;= " &amp; O31) - COUNTIF(Vertices[Eigenvector Centrality], "&gt;=" &amp; O32)</f>
        <v>3</v>
      </c>
      <c r="Q31" s="51">
        <f t="shared" si="7"/>
        <v>0.67441860465116288</v>
      </c>
      <c r="R31" s="56">
        <f>COUNTIF(Vertices[Clustering Coefficient], "&gt;= " &amp; Q31) - COUNTIF(Vertices[Clustering Coefficient], "&gt;=" &amp; Q32)</f>
        <v>1</v>
      </c>
      <c r="S31" s="51" t="e">
        <f t="shared" ca="1" si="8"/>
        <v>#REF!</v>
      </c>
      <c r="T31" s="52" t="e">
        <f t="shared" ca="1" si="0"/>
        <v>#REF!</v>
      </c>
    </row>
    <row r="32" spans="1:20">
      <c r="E32" s="43">
        <f t="shared" si="1"/>
        <v>0</v>
      </c>
      <c r="F32" s="3">
        <f>COUNTIF(Vertices[Subgraph], "&gt;= " &amp; E32) - COUNTIF(Vertices[Subgraph], "&gt;=" &amp; E33)</f>
        <v>0</v>
      </c>
      <c r="G32" s="49">
        <f t="shared" si="2"/>
        <v>53.023255813953519</v>
      </c>
      <c r="H32" s="50">
        <f>COUNTIF(Vertices[In-Degree], "&gt;= " &amp; G32) - COUNTIF(Vertices[In-Degree], "&gt;=" &amp; G33)</f>
        <v>1</v>
      </c>
      <c r="I32" s="49">
        <f t="shared" si="3"/>
        <v>78.139534883720941</v>
      </c>
      <c r="J32" s="50">
        <f>COUNTIF(Vertices[Out-Degree], "&gt;= " &amp; I32) - COUNTIF(Vertices[Out-Degree], "&gt;=" &amp; I33)</f>
        <v>0</v>
      </c>
      <c r="K32" s="49">
        <f t="shared" si="4"/>
        <v>0.69767441860465129</v>
      </c>
      <c r="L32" s="50">
        <f>COUNTIF(Vertices[Betweenness Centrality], "&gt;= " &amp; K32) - COUNTIF(Vertices[Betweenness Centrality], "&gt;=" &amp; K33)</f>
        <v>0</v>
      </c>
      <c r="M32" s="49">
        <f t="shared" si="5"/>
        <v>3.716950019901061</v>
      </c>
      <c r="N32" s="50">
        <f>COUNTIF(Vertices[Closeness Centrality], "&gt;= " &amp; M32) - COUNTIF(Vertices[Closeness Centrality], "&gt;=" &amp; M33)</f>
        <v>1</v>
      </c>
      <c r="O32" s="49">
        <f t="shared" si="6"/>
        <v>0.15854343456230854</v>
      </c>
      <c r="P32" s="50">
        <f>COUNTIF(Vertices[Eigenvector Centrality], "&gt;= " &amp; O32) - COUNTIF(Vertices[Eigenvector Centrality], "&gt;=" &amp; O33)</f>
        <v>0</v>
      </c>
      <c r="Q32" s="49">
        <f t="shared" si="7"/>
        <v>0.69767441860465129</v>
      </c>
      <c r="R32" s="55">
        <f>COUNTIF(Vertices[Clustering Coefficient], "&gt;= " &amp; Q32) - COUNTIF(Vertices[Clustering Coefficient], "&gt;=" &amp; Q33)</f>
        <v>0</v>
      </c>
      <c r="S32" s="49" t="e">
        <f t="shared" ca="1" si="8"/>
        <v>#REF!</v>
      </c>
      <c r="T32" s="50" t="e">
        <f t="shared" ca="1" si="0"/>
        <v>#REF!</v>
      </c>
    </row>
    <row r="33" spans="1:20">
      <c r="A33" s="44" t="s">
        <v>94</v>
      </c>
      <c r="B33" s="44" t="str">
        <f>IF(COUNT(Vertices[Subgraph])&gt;0, E2, NoMetricMessage)</f>
        <v>Not Available</v>
      </c>
      <c r="E33" s="43">
        <f t="shared" si="1"/>
        <v>0</v>
      </c>
      <c r="F33" s="3">
        <f>COUNTIF(Vertices[Subgraph], "&gt;= " &amp; E33) - COUNTIF(Vertices[Subgraph], "&gt;=" &amp; E34)</f>
        <v>0</v>
      </c>
      <c r="G33" s="51">
        <f t="shared" si="2"/>
        <v>54.790697674418638</v>
      </c>
      <c r="H33" s="52">
        <f>COUNTIF(Vertices[In-Degree], "&gt;= " &amp; G33) - COUNTIF(Vertices[In-Degree], "&gt;=" &amp; G34)</f>
        <v>0</v>
      </c>
      <c r="I33" s="51">
        <f t="shared" si="3"/>
        <v>80.744186046511643</v>
      </c>
      <c r="J33" s="52">
        <f>COUNTIF(Vertices[Out-Degree], "&gt;= " &amp; I33) - COUNTIF(Vertices[Out-Degree], "&gt;=" &amp; I34)</f>
        <v>0</v>
      </c>
      <c r="K33" s="51">
        <f t="shared" si="4"/>
        <v>0.72093023255813971</v>
      </c>
      <c r="L33" s="52">
        <f>COUNTIF(Vertices[Betweenness Centrality], "&gt;= " &amp; K33) - COUNTIF(Vertices[Betweenness Centrality], "&gt;=" &amp; K34)</f>
        <v>0</v>
      </c>
      <c r="M33" s="51">
        <f t="shared" si="5"/>
        <v>3.8408483538977629</v>
      </c>
      <c r="N33" s="52">
        <f>COUNTIF(Vertices[Closeness Centrality], "&gt;= " &amp; M33) - COUNTIF(Vertices[Closeness Centrality], "&gt;=" &amp; M34)</f>
        <v>5</v>
      </c>
      <c r="O33" s="51">
        <f t="shared" si="6"/>
        <v>0.16382821571438549</v>
      </c>
      <c r="P33" s="52">
        <f>COUNTIF(Vertices[Eigenvector Centrality], "&gt;= " &amp; O33) - COUNTIF(Vertices[Eigenvector Centrality], "&gt;=" &amp; O34)</f>
        <v>1</v>
      </c>
      <c r="Q33" s="51">
        <f t="shared" si="7"/>
        <v>0.72093023255813971</v>
      </c>
      <c r="R33" s="56">
        <f>COUNTIF(Vertices[Clustering Coefficient], "&gt;= " &amp; Q33) - COUNTIF(Vertices[Clustering Coefficient], "&gt;=" &amp; Q34)</f>
        <v>0</v>
      </c>
      <c r="S33" s="51" t="e">
        <f t="shared" ca="1" si="8"/>
        <v>#REF!</v>
      </c>
      <c r="T33" s="52" t="e">
        <f t="shared" ca="1" si="0"/>
        <v>#REF!</v>
      </c>
    </row>
    <row r="34" spans="1:20">
      <c r="A34" s="44" t="s">
        <v>95</v>
      </c>
      <c r="B34" s="44" t="str">
        <f>IF(COUNT(Vertices[Subgraph])&gt;0, E45, NoMetricMessage)</f>
        <v>Not Available</v>
      </c>
      <c r="E34" s="43">
        <f t="shared" si="1"/>
        <v>0</v>
      </c>
      <c r="F34" s="3">
        <f>COUNTIF(Vertices[Subgraph], "&gt;= " &amp; E34) - COUNTIF(Vertices[Subgraph], "&gt;=" &amp; E35)</f>
        <v>0</v>
      </c>
      <c r="G34" s="49">
        <f t="shared" si="2"/>
        <v>56.558139534883757</v>
      </c>
      <c r="H34" s="50">
        <f>COUNTIF(Vertices[In-Degree], "&gt;= " &amp; G34) - COUNTIF(Vertices[In-Degree], "&gt;=" &amp; G35)</f>
        <v>0</v>
      </c>
      <c r="I34" s="49">
        <f t="shared" si="3"/>
        <v>83.348837209302346</v>
      </c>
      <c r="J34" s="50">
        <f>COUNTIF(Vertices[Out-Degree], "&gt;= " &amp; I34) - COUNTIF(Vertices[Out-Degree], "&gt;=" &amp; I35)</f>
        <v>0</v>
      </c>
      <c r="K34" s="49">
        <f t="shared" si="4"/>
        <v>0.74418604651162812</v>
      </c>
      <c r="L34" s="50">
        <f>COUNTIF(Vertices[Betweenness Centrality], "&gt;= " &amp; K34) - COUNTIF(Vertices[Betweenness Centrality], "&gt;=" &amp; K35)</f>
        <v>0</v>
      </c>
      <c r="M34" s="49">
        <f t="shared" si="5"/>
        <v>3.9647466878944648</v>
      </c>
      <c r="N34" s="50">
        <f>COUNTIF(Vertices[Closeness Centrality], "&gt;= " &amp; M34) - COUNTIF(Vertices[Closeness Centrality], "&gt;=" &amp; M35)</f>
        <v>5</v>
      </c>
      <c r="O34" s="49">
        <f t="shared" si="6"/>
        <v>0.16911299686646245</v>
      </c>
      <c r="P34" s="50">
        <f>COUNTIF(Vertices[Eigenvector Centrality], "&gt;= " &amp; O34) - COUNTIF(Vertices[Eigenvector Centrality], "&gt;=" &amp; O35)</f>
        <v>0</v>
      </c>
      <c r="Q34" s="49">
        <f t="shared" si="7"/>
        <v>0.74418604651162812</v>
      </c>
      <c r="R34" s="55">
        <f>COUNTIF(Vertices[Clustering Coefficient], "&gt;= " &amp; Q34) - COUNTIF(Vertices[Clustering Coefficient], "&gt;=" &amp; Q35)</f>
        <v>1</v>
      </c>
      <c r="S34" s="49" t="e">
        <f t="shared" ca="1" si="8"/>
        <v>#REF!</v>
      </c>
      <c r="T34" s="50" t="e">
        <f t="shared" ca="1" si="0"/>
        <v>#REF!</v>
      </c>
    </row>
    <row r="35" spans="1:20">
      <c r="A35" s="44" t="s">
        <v>96</v>
      </c>
      <c r="B35" s="45" t="str">
        <f>IFERROR(AVERAGE(Vertices[Subgraph]),NoMetricMessage)</f>
        <v>Not Available</v>
      </c>
      <c r="E35" s="43">
        <f t="shared" si="1"/>
        <v>0</v>
      </c>
      <c r="F35" s="3">
        <f>COUNTIF(Vertices[Subgraph], "&gt;= " &amp; E35) - COUNTIF(Vertices[Subgraph], "&gt;=" &amp; E36)</f>
        <v>0</v>
      </c>
      <c r="G35" s="51">
        <f t="shared" si="2"/>
        <v>58.325581395348877</v>
      </c>
      <c r="H35" s="52">
        <f>COUNTIF(Vertices[In-Degree], "&gt;= " &amp; G35) - COUNTIF(Vertices[In-Degree], "&gt;=" &amp; G36)</f>
        <v>1</v>
      </c>
      <c r="I35" s="51">
        <f t="shared" si="3"/>
        <v>85.953488372093048</v>
      </c>
      <c r="J35" s="52">
        <f>COUNTIF(Vertices[Out-Degree], "&gt;= " &amp; I35) - COUNTIF(Vertices[Out-Degree], "&gt;=" &amp; I36)</f>
        <v>0</v>
      </c>
      <c r="K35" s="51">
        <f t="shared" si="4"/>
        <v>0.76744186046511653</v>
      </c>
      <c r="L35" s="52">
        <f>COUNTIF(Vertices[Betweenness Centrality], "&gt;= " &amp; K35) - COUNTIF(Vertices[Betweenness Centrality], "&gt;=" &amp; K36)</f>
        <v>0</v>
      </c>
      <c r="M35" s="51">
        <f t="shared" si="5"/>
        <v>4.0886450218911667</v>
      </c>
      <c r="N35" s="52">
        <f>COUNTIF(Vertices[Closeness Centrality], "&gt;= " &amp; M35) - COUNTIF(Vertices[Closeness Centrality], "&gt;=" &amp; M36)</f>
        <v>2</v>
      </c>
      <c r="O35" s="51">
        <f t="shared" si="6"/>
        <v>0.1743977780185394</v>
      </c>
      <c r="P35" s="52">
        <f>COUNTIF(Vertices[Eigenvector Centrality], "&gt;= " &amp; O35) - COUNTIF(Vertices[Eigenvector Centrality], "&gt;=" &amp; O36)</f>
        <v>0</v>
      </c>
      <c r="Q35" s="51">
        <f t="shared" si="7"/>
        <v>0.76744186046511653</v>
      </c>
      <c r="R35" s="56">
        <f>COUNTIF(Vertices[Clustering Coefficient], "&gt;= " &amp; Q35) - COUNTIF(Vertices[Clustering Coefficient], "&gt;=" &amp; Q36)</f>
        <v>0</v>
      </c>
      <c r="S35" s="51" t="e">
        <f t="shared" ca="1" si="8"/>
        <v>#REF!</v>
      </c>
      <c r="T35" s="52" t="e">
        <f t="shared" ca="1" si="0"/>
        <v>#REF!</v>
      </c>
    </row>
    <row r="36" spans="1:20">
      <c r="A36" s="44" t="s">
        <v>97</v>
      </c>
      <c r="B36" s="45" t="str">
        <f>IFERROR(MEDIAN(Vertices[Subgraph]),NoMetricMessage)</f>
        <v>Not Available</v>
      </c>
      <c r="E36" s="43">
        <f t="shared" si="1"/>
        <v>0</v>
      </c>
      <c r="F36" s="3">
        <f>COUNTIF(Vertices[Subgraph], "&gt;= " &amp; E36) - COUNTIF(Vertices[Subgraph], "&gt;=" &amp; E37)</f>
        <v>0</v>
      </c>
      <c r="G36" s="49">
        <f t="shared" si="2"/>
        <v>60.093023255813996</v>
      </c>
      <c r="H36" s="50">
        <f>COUNTIF(Vertices[In-Degree], "&gt;= " &amp; G36) - COUNTIF(Vertices[In-Degree], "&gt;=" &amp; G37)</f>
        <v>0</v>
      </c>
      <c r="I36" s="49">
        <f t="shared" si="3"/>
        <v>88.55813953488375</v>
      </c>
      <c r="J36" s="50">
        <f>COUNTIF(Vertices[Out-Degree], "&gt;= " &amp; I36) - COUNTIF(Vertices[Out-Degree], "&gt;=" &amp; I37)</f>
        <v>0</v>
      </c>
      <c r="K36" s="49">
        <f t="shared" si="4"/>
        <v>0.79069767441860495</v>
      </c>
      <c r="L36" s="50">
        <f>COUNTIF(Vertices[Betweenness Centrality], "&gt;= " &amp; K36) - COUNTIF(Vertices[Betweenness Centrality], "&gt;=" &amp; K37)</f>
        <v>0</v>
      </c>
      <c r="M36" s="49">
        <f t="shared" si="5"/>
        <v>4.2125433558878687</v>
      </c>
      <c r="N36" s="50">
        <f>COUNTIF(Vertices[Closeness Centrality], "&gt;= " &amp; M36) - COUNTIF(Vertices[Closeness Centrality], "&gt;=" &amp; M37)</f>
        <v>3</v>
      </c>
      <c r="O36" s="49">
        <f t="shared" si="6"/>
        <v>0.17968255917061635</v>
      </c>
      <c r="P36" s="50">
        <f>COUNTIF(Vertices[Eigenvector Centrality], "&gt;= " &amp; O36) - COUNTIF(Vertices[Eigenvector Centrality], "&gt;=" &amp; O37)</f>
        <v>1</v>
      </c>
      <c r="Q36" s="49">
        <f t="shared" si="7"/>
        <v>0.79069767441860495</v>
      </c>
      <c r="R36" s="55">
        <f>COUNTIF(Vertices[Clustering Coefficient], "&gt;= " &amp; Q36) - COUNTIF(Vertices[Clustering Coefficient], "&gt;=" &amp; Q37)</f>
        <v>0</v>
      </c>
      <c r="S36" s="49" t="e">
        <f t="shared" ca="1" si="8"/>
        <v>#REF!</v>
      </c>
      <c r="T36" s="50" t="e">
        <f t="shared" ca="1" si="0"/>
        <v>#REF!</v>
      </c>
    </row>
    <row r="37" spans="1:20">
      <c r="E37" s="43">
        <f t="shared" si="1"/>
        <v>0</v>
      </c>
      <c r="F37" s="3">
        <f>COUNTIF(Vertices[Subgraph], "&gt;= " &amp; E37) - COUNTIF(Vertices[Subgraph], "&gt;=" &amp; E38)</f>
        <v>0</v>
      </c>
      <c r="G37" s="51">
        <f t="shared" si="2"/>
        <v>61.860465116279116</v>
      </c>
      <c r="H37" s="52">
        <f>COUNTIF(Vertices[In-Degree], "&gt;= " &amp; G37) - COUNTIF(Vertices[In-Degree], "&gt;=" &amp; G38)</f>
        <v>1</v>
      </c>
      <c r="I37" s="51">
        <f t="shared" si="3"/>
        <v>91.162790697674453</v>
      </c>
      <c r="J37" s="52">
        <f>COUNTIF(Vertices[Out-Degree], "&gt;= " &amp; I37) - COUNTIF(Vertices[Out-Degree], "&gt;=" &amp; I38)</f>
        <v>0</v>
      </c>
      <c r="K37" s="51">
        <f t="shared" si="4"/>
        <v>0.81395348837209336</v>
      </c>
      <c r="L37" s="52">
        <f>COUNTIF(Vertices[Betweenness Centrality], "&gt;= " &amp; K37) - COUNTIF(Vertices[Betweenness Centrality], "&gt;=" &amp; K38)</f>
        <v>0</v>
      </c>
      <c r="M37" s="51">
        <f t="shared" si="5"/>
        <v>4.3364416898845706</v>
      </c>
      <c r="N37" s="52">
        <f>COUNTIF(Vertices[Closeness Centrality], "&gt;= " &amp; M37) - COUNTIF(Vertices[Closeness Centrality], "&gt;=" &amp; M38)</f>
        <v>2</v>
      </c>
      <c r="O37" s="51">
        <f t="shared" si="6"/>
        <v>0.1849673403226933</v>
      </c>
      <c r="P37" s="52">
        <f>COUNTIF(Vertices[Eigenvector Centrality], "&gt;= " &amp; O37) - COUNTIF(Vertices[Eigenvector Centrality], "&gt;=" &amp; O38)</f>
        <v>1</v>
      </c>
      <c r="Q37" s="51">
        <f t="shared" si="7"/>
        <v>0.81395348837209336</v>
      </c>
      <c r="R37" s="56">
        <f>COUNTIF(Vertices[Clustering Coefficient], "&gt;= " &amp; Q37) - COUNTIF(Vertices[Clustering Coefficient], "&gt;=" &amp; Q38)</f>
        <v>2</v>
      </c>
      <c r="S37" s="51" t="e">
        <f t="shared" ca="1" si="8"/>
        <v>#REF!</v>
      </c>
      <c r="T37" s="52" t="e">
        <f t="shared" ca="1" si="0"/>
        <v>#REF!</v>
      </c>
    </row>
    <row r="38" spans="1:20">
      <c r="E38" s="43">
        <f t="shared" si="1"/>
        <v>0</v>
      </c>
      <c r="F38" s="3">
        <f>COUNTIF(Vertices[Subgraph], "&gt;= " &amp; E38) - COUNTIF(Vertices[Subgraph], "&gt;=" &amp; E39)</f>
        <v>0</v>
      </c>
      <c r="G38" s="49">
        <f t="shared" si="2"/>
        <v>63.627906976744235</v>
      </c>
      <c r="H38" s="50">
        <f>COUNTIF(Vertices[In-Degree], "&gt;= " &amp; G38) - COUNTIF(Vertices[In-Degree], "&gt;=" &amp; G39)</f>
        <v>0</v>
      </c>
      <c r="I38" s="49">
        <f t="shared" si="3"/>
        <v>93.767441860465155</v>
      </c>
      <c r="J38" s="50">
        <f>COUNTIF(Vertices[Out-Degree], "&gt;= " &amp; I38) - COUNTIF(Vertices[Out-Degree], "&gt;=" &amp; I39)</f>
        <v>0</v>
      </c>
      <c r="K38" s="49">
        <f t="shared" si="4"/>
        <v>0.83720930232558177</v>
      </c>
      <c r="L38" s="50">
        <f>COUNTIF(Vertices[Betweenness Centrality], "&gt;= " &amp; K38) - COUNTIF(Vertices[Betweenness Centrality], "&gt;=" &amp; K39)</f>
        <v>0</v>
      </c>
      <c r="M38" s="49">
        <f t="shared" si="5"/>
        <v>4.4603400238812725</v>
      </c>
      <c r="N38" s="50">
        <f>COUNTIF(Vertices[Closeness Centrality], "&gt;= " &amp; M38) - COUNTIF(Vertices[Closeness Centrality], "&gt;=" &amp; M39)</f>
        <v>0</v>
      </c>
      <c r="O38" s="49">
        <f t="shared" si="6"/>
        <v>0.19025212147477025</v>
      </c>
      <c r="P38" s="50">
        <f>COUNTIF(Vertices[Eigenvector Centrality], "&gt;= " &amp; O38) - COUNTIF(Vertices[Eigenvector Centrality], "&gt;=" &amp; O39)</f>
        <v>1</v>
      </c>
      <c r="Q38" s="49">
        <f t="shared" si="7"/>
        <v>0.83720930232558177</v>
      </c>
      <c r="R38" s="55">
        <f>COUNTIF(Vertices[Clustering Coefficient], "&gt;= " &amp; Q38) - COUNTIF(Vertices[Clustering Coefficient], "&gt;=" &amp; Q39)</f>
        <v>0</v>
      </c>
      <c r="S38" s="49" t="e">
        <f t="shared" ca="1" si="8"/>
        <v>#REF!</v>
      </c>
      <c r="T38" s="50" t="e">
        <f t="shared" ca="1" si="0"/>
        <v>#REF!</v>
      </c>
    </row>
    <row r="39" spans="1:20">
      <c r="E39" s="43">
        <f t="shared" si="1"/>
        <v>0</v>
      </c>
      <c r="F39" s="3">
        <f>COUNTIF(Vertices[Subgraph], "&gt;= " &amp; E39) - COUNTIF(Vertices[Subgraph], "&gt;=" &amp; E40)</f>
        <v>0</v>
      </c>
      <c r="G39" s="51">
        <f t="shared" si="2"/>
        <v>65.395348837209355</v>
      </c>
      <c r="H39" s="52">
        <f>COUNTIF(Vertices[In-Degree], "&gt;= " &amp; G39) - COUNTIF(Vertices[In-Degree], "&gt;=" &amp; G40)</f>
        <v>0</v>
      </c>
      <c r="I39" s="51">
        <f t="shared" si="3"/>
        <v>96.372093023255857</v>
      </c>
      <c r="J39" s="52">
        <f>COUNTIF(Vertices[Out-Degree], "&gt;= " &amp; I39) - COUNTIF(Vertices[Out-Degree], "&gt;=" &amp; I40)</f>
        <v>0</v>
      </c>
      <c r="K39" s="51">
        <f t="shared" si="4"/>
        <v>0.86046511627907019</v>
      </c>
      <c r="L39" s="52">
        <f>COUNTIF(Vertices[Betweenness Centrality], "&gt;= " &amp; K39) - COUNTIF(Vertices[Betweenness Centrality], "&gt;=" &amp; K40)</f>
        <v>0</v>
      </c>
      <c r="M39" s="51">
        <f t="shared" si="5"/>
        <v>4.5842383578779744</v>
      </c>
      <c r="N39" s="52">
        <f>COUNTIF(Vertices[Closeness Centrality], "&gt;= " &amp; M39) - COUNTIF(Vertices[Closeness Centrality], "&gt;=" &amp; M40)</f>
        <v>1</v>
      </c>
      <c r="O39" s="51">
        <f t="shared" si="6"/>
        <v>0.1955369026268472</v>
      </c>
      <c r="P39" s="52">
        <f>COUNTIF(Vertices[Eigenvector Centrality], "&gt;= " &amp; O39) - COUNTIF(Vertices[Eigenvector Centrality], "&gt;=" &amp; O40)</f>
        <v>1</v>
      </c>
      <c r="Q39" s="51">
        <f t="shared" si="7"/>
        <v>0.86046511627907019</v>
      </c>
      <c r="R39" s="56">
        <f>COUNTIF(Vertices[Clustering Coefficient], "&gt;= " &amp; Q39) - COUNTIF(Vertices[Clustering Coefficient], "&gt;=" &amp; Q40)</f>
        <v>0</v>
      </c>
      <c r="S39" s="51" t="e">
        <f t="shared" ca="1" si="8"/>
        <v>#REF!</v>
      </c>
      <c r="T39" s="52" t="e">
        <f t="shared" ca="1" si="0"/>
        <v>#REF!</v>
      </c>
    </row>
    <row r="40" spans="1:20">
      <c r="E40" s="43">
        <f t="shared" si="1"/>
        <v>0</v>
      </c>
      <c r="F40" s="3">
        <f>COUNTIF(Vertices[Subgraph], "&gt;= " &amp; E40) - COUNTIF(Vertices[Subgraph], "&gt;=" &amp; E41)</f>
        <v>0</v>
      </c>
      <c r="G40" s="49">
        <f t="shared" si="2"/>
        <v>67.162790697674467</v>
      </c>
      <c r="H40" s="50">
        <f>COUNTIF(Vertices[In-Degree], "&gt;= " &amp; G40) - COUNTIF(Vertices[In-Degree], "&gt;=" &amp; G41)</f>
        <v>0</v>
      </c>
      <c r="I40" s="49">
        <f t="shared" si="3"/>
        <v>98.97674418604656</v>
      </c>
      <c r="J40" s="50">
        <f>COUNTIF(Vertices[Out-Degree], "&gt;= " &amp; I40) - COUNTIF(Vertices[Out-Degree], "&gt;=" &amp; I41)</f>
        <v>0</v>
      </c>
      <c r="K40" s="49">
        <f t="shared" si="4"/>
        <v>0.8837209302325586</v>
      </c>
      <c r="L40" s="50">
        <f>COUNTIF(Vertices[Betweenness Centrality], "&gt;= " &amp; K40) - COUNTIF(Vertices[Betweenness Centrality], "&gt;=" &amp; K41)</f>
        <v>0</v>
      </c>
      <c r="M40" s="49">
        <f t="shared" si="5"/>
        <v>4.7081366918746763</v>
      </c>
      <c r="N40" s="50">
        <f>COUNTIF(Vertices[Closeness Centrality], "&gt;= " &amp; M40) - COUNTIF(Vertices[Closeness Centrality], "&gt;=" &amp; M41)</f>
        <v>0</v>
      </c>
      <c r="O40" s="49">
        <f t="shared" si="6"/>
        <v>0.20082168377892415</v>
      </c>
      <c r="P40" s="50">
        <f>COUNTIF(Vertices[Eigenvector Centrality], "&gt;= " &amp; O40) - COUNTIF(Vertices[Eigenvector Centrality], "&gt;=" &amp; O41)</f>
        <v>1</v>
      </c>
      <c r="Q40" s="49">
        <f t="shared" si="7"/>
        <v>0.8837209302325586</v>
      </c>
      <c r="R40" s="55">
        <f>COUNTIF(Vertices[Clustering Coefficient], "&gt;= " &amp; Q40) - COUNTIF(Vertices[Clustering Coefficient], "&gt;=" &amp; Q41)</f>
        <v>0</v>
      </c>
      <c r="S40" s="49" t="e">
        <f t="shared" ca="1" si="8"/>
        <v>#REF!</v>
      </c>
      <c r="T40" s="50" t="e">
        <f t="shared" ca="1" si="0"/>
        <v>#REF!</v>
      </c>
    </row>
    <row r="41" spans="1:20">
      <c r="E41" s="43">
        <f t="shared" si="1"/>
        <v>0</v>
      </c>
      <c r="F41" s="3">
        <f>COUNTIF(Vertices[Subgraph], "&gt;= " &amp; E41) - COUNTIF(Vertices[Subgraph], "&gt;=" &amp; E42)</f>
        <v>0</v>
      </c>
      <c r="G41" s="51">
        <f t="shared" si="2"/>
        <v>68.930232558139579</v>
      </c>
      <c r="H41" s="52">
        <f>COUNTIF(Vertices[In-Degree], "&gt;= " &amp; G41) - COUNTIF(Vertices[In-Degree], "&gt;=" &amp; G42)</f>
        <v>0</v>
      </c>
      <c r="I41" s="51">
        <f t="shared" si="3"/>
        <v>101.58139534883726</v>
      </c>
      <c r="J41" s="52">
        <f>COUNTIF(Vertices[Out-Degree], "&gt;= " &amp; I41) - COUNTIF(Vertices[Out-Degree], "&gt;=" &amp; I42)</f>
        <v>0</v>
      </c>
      <c r="K41" s="51">
        <f t="shared" si="4"/>
        <v>0.90697674418604701</v>
      </c>
      <c r="L41" s="52">
        <f>COUNTIF(Vertices[Betweenness Centrality], "&gt;= " &amp; K41) - COUNTIF(Vertices[Betweenness Centrality], "&gt;=" &amp; K42)</f>
        <v>0</v>
      </c>
      <c r="M41" s="51">
        <f t="shared" si="5"/>
        <v>4.8320350258713782</v>
      </c>
      <c r="N41" s="52">
        <f>COUNTIF(Vertices[Closeness Centrality], "&gt;= " &amp; M41) - COUNTIF(Vertices[Closeness Centrality], "&gt;=" &amp; M42)</f>
        <v>0</v>
      </c>
      <c r="O41" s="51">
        <f t="shared" si="6"/>
        <v>0.2061064649310011</v>
      </c>
      <c r="P41" s="52">
        <f>COUNTIF(Vertices[Eigenvector Centrality], "&gt;= " &amp; O41) - COUNTIF(Vertices[Eigenvector Centrality], "&gt;=" &amp; O42)</f>
        <v>1</v>
      </c>
      <c r="Q41" s="51">
        <f t="shared" si="7"/>
        <v>0.90697674418604701</v>
      </c>
      <c r="R41" s="56">
        <f>COUNTIF(Vertices[Clustering Coefficient], "&gt;= " &amp; Q41) - COUNTIF(Vertices[Clustering Coefficient], "&gt;=" &amp; Q42)</f>
        <v>0</v>
      </c>
      <c r="S41" s="51" t="e">
        <f t="shared" ca="1" si="8"/>
        <v>#REF!</v>
      </c>
      <c r="T41" s="52" t="e">
        <f t="shared" ca="1" si="0"/>
        <v>#REF!</v>
      </c>
    </row>
    <row r="42" spans="1:20">
      <c r="E42" s="43">
        <f t="shared" si="1"/>
        <v>0</v>
      </c>
      <c r="F42" s="3">
        <f>COUNTIF(Vertices[Subgraph], "&gt;= " &amp; E42) - COUNTIF(Vertices[Subgraph], "&gt;=" &amp; E43)</f>
        <v>0</v>
      </c>
      <c r="G42" s="49">
        <f t="shared" si="2"/>
        <v>70.697674418604691</v>
      </c>
      <c r="H42" s="50">
        <f>COUNTIF(Vertices[In-Degree], "&gt;= " &amp; G42) - COUNTIF(Vertices[In-Degree], "&gt;=" &amp; G43)</f>
        <v>1</v>
      </c>
      <c r="I42" s="49">
        <f t="shared" si="3"/>
        <v>104.18604651162796</v>
      </c>
      <c r="J42" s="50">
        <f>COUNTIF(Vertices[Out-Degree], "&gt;= " &amp; I42) - COUNTIF(Vertices[Out-Degree], "&gt;=" &amp; I43)</f>
        <v>0</v>
      </c>
      <c r="K42" s="49">
        <f t="shared" si="4"/>
        <v>0.93023255813953543</v>
      </c>
      <c r="L42" s="50">
        <f>COUNTIF(Vertices[Betweenness Centrality], "&gt;= " &amp; K42) - COUNTIF(Vertices[Betweenness Centrality], "&gt;=" &amp; K43)</f>
        <v>0</v>
      </c>
      <c r="M42" s="49">
        <f t="shared" si="5"/>
        <v>4.9559333598680801</v>
      </c>
      <c r="N42" s="50">
        <f>COUNTIF(Vertices[Closeness Centrality], "&gt;= " &amp; M42) - COUNTIF(Vertices[Closeness Centrality], "&gt;=" &amp; M43)</f>
        <v>0</v>
      </c>
      <c r="O42" s="49">
        <f t="shared" si="6"/>
        <v>0.21139124608307805</v>
      </c>
      <c r="P42" s="50">
        <f>COUNTIF(Vertices[Eigenvector Centrality], "&gt;= " &amp; O42) - COUNTIF(Vertices[Eigenvector Centrality], "&gt;=" &amp; O43)</f>
        <v>0</v>
      </c>
      <c r="Q42" s="49">
        <f t="shared" si="7"/>
        <v>0.93023255813953543</v>
      </c>
      <c r="R42" s="55">
        <f>COUNTIF(Vertices[Clustering Coefficient], "&gt;= " &amp; Q42) - COUNTIF(Vertices[Clustering Coefficient], "&gt;=" &amp; Q43)</f>
        <v>0</v>
      </c>
      <c r="S42" s="49" t="e">
        <f t="shared" ca="1" si="8"/>
        <v>#REF!</v>
      </c>
      <c r="T42" s="50" t="e">
        <f t="shared" ca="1" si="0"/>
        <v>#REF!</v>
      </c>
    </row>
    <row r="43" spans="1:20">
      <c r="E43" s="43">
        <f t="shared" si="1"/>
        <v>0</v>
      </c>
      <c r="F43" s="3">
        <f>COUNTIF(Vertices[Subgraph], "&gt;= " &amp; E43) - COUNTIF(Vertices[Subgraph], "&gt;=" &amp; E44)</f>
        <v>0</v>
      </c>
      <c r="G43" s="51">
        <f t="shared" si="2"/>
        <v>72.465116279069804</v>
      </c>
      <c r="H43" s="52">
        <f>COUNTIF(Vertices[In-Degree], "&gt;= " &amp; G43) - COUNTIF(Vertices[In-Degree], "&gt;=" &amp; G44)</f>
        <v>0</v>
      </c>
      <c r="I43" s="51">
        <f t="shared" si="3"/>
        <v>106.79069767441867</v>
      </c>
      <c r="J43" s="52">
        <f>COUNTIF(Vertices[Out-Degree], "&gt;= " &amp; I43) - COUNTIF(Vertices[Out-Degree], "&gt;=" &amp; I44)</f>
        <v>0</v>
      </c>
      <c r="K43" s="51">
        <f t="shared" si="4"/>
        <v>0.95348837209302384</v>
      </c>
      <c r="L43" s="52">
        <f>COUNTIF(Vertices[Betweenness Centrality], "&gt;= " &amp; K43) - COUNTIF(Vertices[Betweenness Centrality], "&gt;=" &amp; K44)</f>
        <v>0</v>
      </c>
      <c r="M43" s="51">
        <f t="shared" si="5"/>
        <v>5.0798316938647821</v>
      </c>
      <c r="N43" s="52">
        <f>COUNTIF(Vertices[Closeness Centrality], "&gt;= " &amp; M43) - COUNTIF(Vertices[Closeness Centrality], "&gt;=" &amp; M44)</f>
        <v>0</v>
      </c>
      <c r="O43" s="51">
        <f t="shared" si="6"/>
        <v>0.216676027235155</v>
      </c>
      <c r="P43" s="52">
        <f>COUNTIF(Vertices[Eigenvector Centrality], "&gt;= " &amp; O43) - COUNTIF(Vertices[Eigenvector Centrality], "&gt;=" &amp; O44)</f>
        <v>1</v>
      </c>
      <c r="Q43" s="51">
        <f t="shared" si="7"/>
        <v>0.95348837209302384</v>
      </c>
      <c r="R43" s="56">
        <f>COUNTIF(Vertices[Clustering Coefficient], "&gt;= " &amp; Q43) - COUNTIF(Vertices[Clustering Coefficient], "&gt;=" &amp; Q44)</f>
        <v>0</v>
      </c>
      <c r="S43" s="51" t="e">
        <f t="shared" ca="1" si="8"/>
        <v>#REF!</v>
      </c>
      <c r="T43" s="52" t="e">
        <f t="shared" ca="1" si="0"/>
        <v>#REF!</v>
      </c>
    </row>
    <row r="44" spans="1:20">
      <c r="E44" s="43">
        <f t="shared" si="1"/>
        <v>0</v>
      </c>
      <c r="F44" s="3">
        <f>COUNTIF(Vertices[Subgraph], "&gt;= " &amp; E44) - COUNTIF(Vertices[Subgraph], "&gt;=" &amp; E45)</f>
        <v>0</v>
      </c>
      <c r="G44" s="49">
        <f t="shared" si="2"/>
        <v>74.232558139534916</v>
      </c>
      <c r="H44" s="50">
        <f>COUNTIF(Vertices[In-Degree], "&gt;= " &amp; G44) - COUNTIF(Vertices[In-Degree], "&gt;=" &amp; G45)</f>
        <v>0</v>
      </c>
      <c r="I44" s="49">
        <f t="shared" si="3"/>
        <v>109.39534883720937</v>
      </c>
      <c r="J44" s="50">
        <f>COUNTIF(Vertices[Out-Degree], "&gt;= " &amp; I44) - COUNTIF(Vertices[Out-Degree], "&gt;=" &amp; I45)</f>
        <v>0</v>
      </c>
      <c r="K44" s="49">
        <f t="shared" si="4"/>
        <v>0.97674418604651225</v>
      </c>
      <c r="L44" s="50">
        <f>COUNTIF(Vertices[Betweenness Centrality], "&gt;= " &amp; K44) - COUNTIF(Vertices[Betweenness Centrality], "&gt;=" &amp; K45)</f>
        <v>0</v>
      </c>
      <c r="M44" s="49">
        <f t="shared" si="5"/>
        <v>5.203730027861484</v>
      </c>
      <c r="N44" s="50">
        <f>COUNTIF(Vertices[Closeness Centrality], "&gt;= " &amp; M44) - COUNTIF(Vertices[Closeness Centrality], "&gt;=" &amp; M45)</f>
        <v>0</v>
      </c>
      <c r="O44" s="49">
        <f t="shared" si="6"/>
        <v>0.22196080838723195</v>
      </c>
      <c r="P44" s="50">
        <f>COUNTIF(Vertices[Eigenvector Centrality], "&gt;= " &amp; O44) - COUNTIF(Vertices[Eigenvector Centrality], "&gt;=" &amp; O45)</f>
        <v>0</v>
      </c>
      <c r="Q44" s="49">
        <f t="shared" si="7"/>
        <v>0.97674418604651225</v>
      </c>
      <c r="R44" s="55">
        <f>COUNTIF(Vertices[Clustering Coefficient], "&gt;= " &amp; Q44) - COUNTIF(Vertices[Clustering Coefficient], "&gt;=" &amp; Q45)</f>
        <v>0</v>
      </c>
      <c r="S44" s="49" t="e">
        <f t="shared" ca="1" si="8"/>
        <v>#REF!</v>
      </c>
      <c r="T44" s="50" t="e">
        <f t="shared" ca="1" si="0"/>
        <v>#REF!</v>
      </c>
    </row>
    <row r="45" spans="1:20">
      <c r="E45" s="43">
        <f>MAX(Vertices[Subgraph])</f>
        <v>0</v>
      </c>
      <c r="F45" s="3">
        <f>COUNTIF(Vertices[Subgraph], "&gt;= " &amp; E45) - COUNTIF(Vertices[Subgraph], "&gt;=" &amp; E46)</f>
        <v>0</v>
      </c>
      <c r="G45" s="53">
        <f>MAX(Vertices[In-Degree])</f>
        <v>76</v>
      </c>
      <c r="H45" s="54">
        <f>COUNTIF(Vertices[In-Degree], "&gt;= " &amp; G45) - COUNTIF(Vertices[In-Degree], "&gt;=" &amp; G46)</f>
        <v>1</v>
      </c>
      <c r="I45" s="53">
        <f>MAX(Vertices[Out-Degree])</f>
        <v>112</v>
      </c>
      <c r="J45" s="54">
        <f>COUNTIF(Vertices[Out-Degree], "&gt;= " &amp; I45) - COUNTIF(Vertices[Out-Degree], "&gt;=" &amp; I46)</f>
        <v>1</v>
      </c>
      <c r="K45" s="53">
        <f>MAX(Vertices[Betweenness Centrality])</f>
        <v>1</v>
      </c>
      <c r="L45" s="54">
        <f>COUNTIF(Vertices[Betweenness Centrality], "&gt;= " &amp; K45) - COUNTIF(Vertices[Betweenness Centrality], "&gt;=" &amp; K46)</f>
        <v>1</v>
      </c>
      <c r="M45" s="53">
        <f>MAX(Vertices[Closeness Centrality])</f>
        <v>5.3276283618581903</v>
      </c>
      <c r="N45" s="54">
        <f>COUNTIF(Vertices[Closeness Centrality], "&gt;= " &amp; M45) - COUNTIF(Vertices[Closeness Centrality], "&gt;=" &amp; M46)</f>
        <v>2</v>
      </c>
      <c r="O45" s="53">
        <f>MAX(Vertices[Eigenvector Centrality])</f>
        <v>0.22724558953930904</v>
      </c>
      <c r="P45" s="54">
        <f>COUNTIF(Vertices[Eigenvector Centrality], "&gt;= " &amp; O45) - COUNTIF(Vertices[Eigenvector Centrality], "&gt;=" &amp; O46)</f>
        <v>1</v>
      </c>
      <c r="Q45" s="53">
        <f>MAX(Vertices[Clustering Coefficient])</f>
        <v>1</v>
      </c>
      <c r="R45" s="57">
        <f>COUNTIF(Vertices[Clustering Coefficient], "&gt;= " &amp; Q45) - COUNTIF(Vertices[Clustering Coefficient], "&gt;=" &amp; Q46)</f>
        <v>9</v>
      </c>
      <c r="S45" s="53" t="e">
        <f ca="1">MAX(INDIRECT(DynamicFilterSourceColumnRange))</f>
        <v>#REF!</v>
      </c>
      <c r="T45" s="54" t="e">
        <f t="shared" ca="1" si="0"/>
        <v>#REF!</v>
      </c>
    </row>
    <row r="47" spans="1:20">
      <c r="A47" s="44" t="s">
        <v>101</v>
      </c>
      <c r="B47" s="44">
        <f>IF(COUNT(Vertices[In-Degree])&gt;0, G2, NoMetricMessage)</f>
        <v>0</v>
      </c>
    </row>
    <row r="48" spans="1:20">
      <c r="A48" s="44" t="s">
        <v>102</v>
      </c>
      <c r="B48" s="44">
        <f>IF(COUNT(Vertices[In-Degree])&gt;0, G45, NoMetricMessage)</f>
        <v>76</v>
      </c>
    </row>
    <row r="49" spans="1:2">
      <c r="A49" s="44" t="s">
        <v>103</v>
      </c>
      <c r="B49" s="45">
        <f>IFERROR(AVERAGE(Vertices[In-Degree]),NoMetricMessage)</f>
        <v>6.3758241758241763</v>
      </c>
    </row>
    <row r="50" spans="1:2">
      <c r="A50" s="44" t="s">
        <v>104</v>
      </c>
      <c r="B50" s="45">
        <f>IFERROR(MEDIAN(Vertices[In-Degree]),NoMetricMessage)</f>
        <v>2</v>
      </c>
    </row>
    <row r="61" spans="1:2">
      <c r="A61" s="44" t="s">
        <v>107</v>
      </c>
      <c r="B61" s="44">
        <f>IF(COUNT(Vertices[Out-Degree])&gt;0, I2, NoMetricMessage)</f>
        <v>0</v>
      </c>
    </row>
    <row r="62" spans="1:2">
      <c r="A62" s="44" t="s">
        <v>108</v>
      </c>
      <c r="B62" s="44">
        <f>IF(COUNT(Vertices[Out-Degree])&gt;0, I45, NoMetricMessage)</f>
        <v>112</v>
      </c>
    </row>
    <row r="63" spans="1:2">
      <c r="A63" s="44" t="s">
        <v>109</v>
      </c>
      <c r="B63" s="45">
        <f>IFERROR(AVERAGE(Vertices[Out-Degree]),NoMetricMessage)</f>
        <v>6.3758241758241763</v>
      </c>
    </row>
    <row r="64" spans="1:2">
      <c r="A64" s="44" t="s">
        <v>110</v>
      </c>
      <c r="B64" s="45">
        <f>IFERROR(MEDIAN(Vertices[Out-Degree]),NoMetricMessage)</f>
        <v>4</v>
      </c>
    </row>
    <row r="75" spans="1:2">
      <c r="A75" s="44" t="s">
        <v>113</v>
      </c>
      <c r="B75" s="44">
        <f>IF(COUNT(Vertices[Betweenness Centrality])&gt;0, K2, NoMetricMessage)</f>
        <v>0</v>
      </c>
    </row>
    <row r="76" spans="1:2">
      <c r="A76" s="44" t="s">
        <v>114</v>
      </c>
      <c r="B76" s="44">
        <f>IF(COUNT(Vertices[Betweenness Centrality])&gt;0, K45, NoMetricMessage)</f>
        <v>1</v>
      </c>
    </row>
    <row r="77" spans="1:2">
      <c r="A77" s="44" t="s">
        <v>115</v>
      </c>
      <c r="B77" s="45">
        <f>IFERROR(AVERAGE(Vertices[Betweenness Centrality]),NoMetricMessage)</f>
        <v>1.5554541067722961E-2</v>
      </c>
    </row>
    <row r="78" spans="1:2">
      <c r="A78" s="44" t="s">
        <v>116</v>
      </c>
      <c r="B78" s="45">
        <f>IFERROR(MEDIAN(Vertices[Betweenness Centrality]),NoMetricMessage)</f>
        <v>1.2975500512091237E-3</v>
      </c>
    </row>
    <row r="89" spans="1:2">
      <c r="A89" s="44" t="s">
        <v>119</v>
      </c>
      <c r="B89" s="44">
        <f>IF(COUNT(Vertices[Closeness Centrality])&gt;0, M2, NoMetricMessage)</f>
        <v>0</v>
      </c>
    </row>
    <row r="90" spans="1:2">
      <c r="A90" s="44" t="s">
        <v>120</v>
      </c>
      <c r="B90" s="44">
        <f>IF(COUNT(Vertices[Closeness Centrality])&gt;0, M45, NoMetricMessage)</f>
        <v>5.3276283618581903</v>
      </c>
    </row>
    <row r="91" spans="1:2">
      <c r="A91" s="44" t="s">
        <v>121</v>
      </c>
      <c r="B91" s="45">
        <f>IFERROR(AVERAGE(Vertices[Closeness Centrality]),NoMetricMessage)</f>
        <v>2.6717375534001437</v>
      </c>
    </row>
    <row r="92" spans="1:2">
      <c r="A92" s="44" t="s">
        <v>122</v>
      </c>
      <c r="B92" s="45">
        <f>IFERROR(MEDIAN(Vertices[Closeness Centrality]),NoMetricMessage)</f>
        <v>2.7897310513447433</v>
      </c>
    </row>
    <row r="103" spans="1:2">
      <c r="A103" s="44" t="s">
        <v>125</v>
      </c>
      <c r="B103" s="44">
        <f>IF(COUNT(Vertices[Eigenvector Centrality])&gt;0, O2, NoMetricMessage)</f>
        <v>0</v>
      </c>
    </row>
    <row r="104" spans="1:2">
      <c r="A104" s="44" t="s">
        <v>126</v>
      </c>
      <c r="B104" s="44">
        <f>IF(COUNT(Vertices[Eigenvector Centrality])&gt;0, O45, NoMetricMessage)</f>
        <v>0.22724558953930904</v>
      </c>
    </row>
    <row r="105" spans="1:2">
      <c r="A105" s="44" t="s">
        <v>127</v>
      </c>
      <c r="B105" s="45">
        <f>IFERROR(AVERAGE(Vertices[Eigenvector Centrality]),NoMetricMessage)</f>
        <v>2.4585805255555225E-2</v>
      </c>
    </row>
    <row r="106" spans="1:2">
      <c r="A106" s="44" t="s">
        <v>128</v>
      </c>
      <c r="B106" s="45">
        <f>IFERROR(MEDIAN(Vertices[Eigenvector Centrality]),NoMetricMessage)</f>
        <v>8.0049193816133114E-3</v>
      </c>
    </row>
    <row r="117" spans="1:2">
      <c r="A117" s="44" t="s">
        <v>131</v>
      </c>
      <c r="B117" s="44">
        <f>IF(COUNT(Vertices[Clustering Coefficient])&gt;0, Q2, NoMetricMessage)</f>
        <v>0</v>
      </c>
    </row>
    <row r="118" spans="1:2">
      <c r="A118" s="44" t="s">
        <v>132</v>
      </c>
      <c r="B118" s="44">
        <f>IF(COUNT(Vertices[Clustering Coefficient])&gt;0, Q45, NoMetricMessage)</f>
        <v>1</v>
      </c>
    </row>
    <row r="119" spans="1:2">
      <c r="A119" s="44" t="s">
        <v>133</v>
      </c>
      <c r="B119" s="45">
        <f>IFERROR(AVERAGE(Vertices[Clustering Coefficient]),NoMetricMessage)</f>
        <v>0.20584604383244806</v>
      </c>
    </row>
    <row r="120" spans="1:2">
      <c r="A120" s="44" t="s">
        <v>134</v>
      </c>
      <c r="B120" s="45">
        <f>IFERROR(MEDIAN(Vertices[Clustering Coefficient]),NoMetricMessage)</f>
        <v>0.16666666666666666</v>
      </c>
    </row>
  </sheetData>
  <dataConsolidate/>
  <pageMargins left="0.7" right="0.7" top="0.75" bottom="0.75" header="0.3" footer="0.3"/>
  <pageSetup orientation="portrait" horizontalDpi="0" verticalDpi="0" r:id="rId1"/>
  <drawing r:id="rId2"/>
  <legacyDrawing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sheetPr codeName="Sheet4"/>
  <dimension ref="A1:P23"/>
  <sheetViews>
    <sheetView workbookViewId="0">
      <selection activeCell="A2" sqref="A2"/>
    </sheetView>
  </sheetViews>
  <sheetFormatPr defaultRowHeight="14.4"/>
  <cols>
    <col min="1" max="1" width="10.44140625" style="1" bestFit="1" customWidth="1"/>
    <col min="2" max="2" width="12.44140625" style="1" bestFit="1" customWidth="1"/>
    <col min="3" max="3" width="22.88671875" bestFit="1" customWidth="1"/>
    <col min="4" max="4" width="16.88671875" bestFit="1" customWidth="1"/>
    <col min="5" max="5" width="14.33203125" bestFit="1" customWidth="1"/>
    <col min="6" max="6" width="14.33203125" customWidth="1"/>
    <col min="8" max="8" width="39.109375" bestFit="1" customWidth="1"/>
    <col min="9" max="9" width="10.88671875" bestFit="1" customWidth="1"/>
    <col min="11" max="11" width="8.44140625" bestFit="1" customWidth="1"/>
    <col min="12" max="12" width="10" bestFit="1" customWidth="1"/>
    <col min="13" max="13" width="11.88671875" bestFit="1" customWidth="1"/>
    <col min="14" max="14" width="12.109375" bestFit="1" customWidth="1"/>
  </cols>
  <sheetData>
    <row r="1" spans="1:16" s="4" customFormat="1" ht="36" customHeight="1">
      <c r="A1" s="5" t="s">
        <v>6</v>
      </c>
      <c r="B1" s="5" t="s">
        <v>144</v>
      </c>
      <c r="C1" s="4" t="s">
        <v>7</v>
      </c>
      <c r="D1" s="4" t="s">
        <v>9</v>
      </c>
      <c r="E1" s="4" t="s">
        <v>14</v>
      </c>
      <c r="F1" s="4" t="s">
        <v>76</v>
      </c>
      <c r="H1" s="4" t="s">
        <v>20</v>
      </c>
      <c r="I1" s="4" t="s">
        <v>19</v>
      </c>
      <c r="K1" s="4" t="s">
        <v>24</v>
      </c>
      <c r="L1" s="4" t="s">
        <v>25</v>
      </c>
      <c r="M1" s="4" t="s">
        <v>26</v>
      </c>
      <c r="N1" s="4" t="s">
        <v>27</v>
      </c>
    </row>
    <row r="2" spans="1:16">
      <c r="A2" s="1" t="s">
        <v>60</v>
      </c>
      <c r="B2" s="1" t="s">
        <v>145</v>
      </c>
      <c r="C2" t="s">
        <v>63</v>
      </c>
      <c r="D2" t="s">
        <v>64</v>
      </c>
      <c r="E2" t="s">
        <v>74</v>
      </c>
      <c r="F2" t="s">
        <v>77</v>
      </c>
      <c r="H2" t="s">
        <v>21</v>
      </c>
      <c r="I2">
        <v>80</v>
      </c>
      <c r="K2" s="4"/>
      <c r="L2" s="4"/>
      <c r="M2" s="4"/>
      <c r="N2" s="4"/>
    </row>
    <row r="3" spans="1:16">
      <c r="A3" s="1" t="s">
        <v>61</v>
      </c>
      <c r="B3" s="1" t="s">
        <v>146</v>
      </c>
      <c r="C3" t="s">
        <v>61</v>
      </c>
      <c r="D3" t="s">
        <v>65</v>
      </c>
      <c r="E3" t="s">
        <v>75</v>
      </c>
      <c r="F3" t="s">
        <v>78</v>
      </c>
      <c r="H3" s="12" t="s">
        <v>32</v>
      </c>
      <c r="I3" s="13">
        <v>0</v>
      </c>
    </row>
    <row r="4" spans="1:16">
      <c r="A4" s="1" t="s">
        <v>62</v>
      </c>
      <c r="B4" s="1" t="s">
        <v>147</v>
      </c>
      <c r="C4" t="s">
        <v>62</v>
      </c>
      <c r="D4" t="s">
        <v>66</v>
      </c>
      <c r="E4">
        <v>0</v>
      </c>
      <c r="F4" t="s">
        <v>79</v>
      </c>
      <c r="H4" t="s">
        <v>33</v>
      </c>
      <c r="I4" t="s">
        <v>150</v>
      </c>
    </row>
    <row r="5" spans="1:16">
      <c r="A5">
        <v>1</v>
      </c>
      <c r="B5" s="1" t="s">
        <v>148</v>
      </c>
      <c r="C5" t="s">
        <v>60</v>
      </c>
      <c r="D5" t="s">
        <v>67</v>
      </c>
      <c r="E5">
        <v>1</v>
      </c>
      <c r="F5" t="s">
        <v>80</v>
      </c>
      <c r="H5" s="12" t="s">
        <v>42</v>
      </c>
      <c r="I5" s="12" t="b">
        <v>0</v>
      </c>
    </row>
    <row r="6" spans="1:16">
      <c r="A6">
        <v>0</v>
      </c>
      <c r="B6" s="1" t="s">
        <v>149</v>
      </c>
      <c r="C6">
        <v>1</v>
      </c>
      <c r="D6" t="s">
        <v>68</v>
      </c>
      <c r="F6" t="s">
        <v>81</v>
      </c>
      <c r="H6" s="12" t="s">
        <v>87</v>
      </c>
      <c r="I6" s="12" t="b">
        <v>0</v>
      </c>
      <c r="P6" t="s">
        <v>142</v>
      </c>
    </row>
    <row r="7" spans="1:16">
      <c r="A7">
        <v>2</v>
      </c>
      <c r="B7">
        <v>1</v>
      </c>
      <c r="C7">
        <v>0</v>
      </c>
      <c r="D7" t="s">
        <v>69</v>
      </c>
      <c r="F7" t="s">
        <v>82</v>
      </c>
      <c r="H7" s="12" t="s">
        <v>47</v>
      </c>
      <c r="I7" s="12" t="b">
        <v>1</v>
      </c>
    </row>
    <row r="8" spans="1:16">
      <c r="A8"/>
      <c r="B8">
        <v>2</v>
      </c>
      <c r="C8">
        <v>2</v>
      </c>
      <c r="D8" t="s">
        <v>70</v>
      </c>
      <c r="F8" t="s">
        <v>83</v>
      </c>
      <c r="H8" s="12" t="s">
        <v>40</v>
      </c>
      <c r="I8" s="12" t="b">
        <v>1</v>
      </c>
    </row>
    <row r="9" spans="1:16">
      <c r="A9"/>
      <c r="B9">
        <v>3</v>
      </c>
      <c r="C9">
        <v>4</v>
      </c>
      <c r="D9" t="s">
        <v>71</v>
      </c>
      <c r="F9" t="s">
        <v>84</v>
      </c>
      <c r="H9" s="12" t="s">
        <v>41</v>
      </c>
      <c r="I9" s="12" t="b">
        <v>0</v>
      </c>
    </row>
    <row r="10" spans="1:16">
      <c r="A10"/>
      <c r="B10">
        <v>4</v>
      </c>
      <c r="D10" t="s">
        <v>72</v>
      </c>
      <c r="F10" t="s">
        <v>85</v>
      </c>
      <c r="H10" s="12" t="s">
        <v>43</v>
      </c>
      <c r="I10" s="12" t="b">
        <v>0</v>
      </c>
    </row>
    <row r="11" spans="1:16">
      <c r="A11"/>
      <c r="B11">
        <v>5</v>
      </c>
      <c r="D11" t="s">
        <v>55</v>
      </c>
      <c r="F11">
        <v>1</v>
      </c>
      <c r="H11" s="12" t="s">
        <v>44</v>
      </c>
      <c r="I11" s="12" t="b">
        <v>0</v>
      </c>
    </row>
    <row r="12" spans="1:16">
      <c r="A12"/>
      <c r="B12"/>
      <c r="D12" t="s">
        <v>73</v>
      </c>
      <c r="F12">
        <v>2</v>
      </c>
      <c r="H12" s="12" t="s">
        <v>46</v>
      </c>
      <c r="I12" s="12" t="b">
        <v>1</v>
      </c>
    </row>
    <row r="13" spans="1:16">
      <c r="A13"/>
      <c r="B13"/>
      <c r="D13">
        <v>1</v>
      </c>
      <c r="F13">
        <v>3</v>
      </c>
      <c r="H13" s="12" t="s">
        <v>88</v>
      </c>
      <c r="I13" s="12"/>
    </row>
    <row r="14" spans="1:16">
      <c r="D14">
        <v>2</v>
      </c>
      <c r="F14">
        <v>4</v>
      </c>
      <c r="H14" s="12" t="s">
        <v>89</v>
      </c>
      <c r="I14" s="12"/>
    </row>
    <row r="15" spans="1:16">
      <c r="D15">
        <v>3</v>
      </c>
      <c r="F15">
        <v>5</v>
      </c>
      <c r="H15" s="12" t="s">
        <v>90</v>
      </c>
      <c r="I15" s="12"/>
    </row>
    <row r="16" spans="1:16">
      <c r="D16">
        <v>4</v>
      </c>
      <c r="F16">
        <v>6</v>
      </c>
      <c r="H16" t="s">
        <v>151</v>
      </c>
      <c r="I16" t="s">
        <v>3312</v>
      </c>
    </row>
    <row r="17" spans="4:9">
      <c r="D17">
        <v>5</v>
      </c>
      <c r="F17">
        <v>7</v>
      </c>
      <c r="H17" t="s">
        <v>152</v>
      </c>
      <c r="I17" t="s">
        <v>153</v>
      </c>
    </row>
    <row r="18" spans="4:9">
      <c r="D18">
        <v>6</v>
      </c>
      <c r="F18">
        <v>8</v>
      </c>
      <c r="H18" t="s">
        <v>3291</v>
      </c>
      <c r="I18" t="s">
        <v>3769</v>
      </c>
    </row>
    <row r="19" spans="4:9">
      <c r="D19">
        <v>7</v>
      </c>
      <c r="F19">
        <v>9</v>
      </c>
    </row>
    <row r="20" spans="4:9">
      <c r="D20">
        <v>8</v>
      </c>
    </row>
    <row r="21" spans="4:9">
      <c r="D21">
        <v>9</v>
      </c>
    </row>
    <row r="22" spans="4:9">
      <c r="D22">
        <v>10</v>
      </c>
    </row>
    <row r="23" spans="4:9">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BB5BC590-BC5D-4974-886B-55BE8ECC20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Edges</vt:lpstr>
      <vt:lpstr>Vertices</vt:lpstr>
      <vt:lpstr>Do Not Delete</vt:lpstr>
      <vt:lpstr>Clusters</vt:lpstr>
      <vt:lpstr>Cluster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ValidVertexLabelPositions</vt:lpstr>
      <vt:lpstr>ValidVertexShapes</vt:lpstr>
      <vt:lpstr>ValidVertexVisibilities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 Smith</dc:creator>
  <cp:lastModifiedBy>Marc A. Smith</cp:lastModifiedBy>
  <dcterms:created xsi:type="dcterms:W3CDTF">2008-01-30T00:41:58Z</dcterms:created>
  <dcterms:modified xsi:type="dcterms:W3CDTF">2010-04-28T18:08:31Z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Microsoft.NodeXL.ExcelTemplate.vsto|aa51c0f3-62b4-4782-83a8-a15dcdd17698</vt:lpwstr>
  </property>
  <property fmtid="{D5CDD505-2E9C-101B-9397-08002B2CF9AE}" pid="3" name="_AssemblyName">
    <vt:lpwstr>4E3C66D5-58D4-491E-A7D4-64AF99AF6E8B</vt:lpwstr>
  </property>
  <property fmtid="{D5CDD505-2E9C-101B-9397-08002B2CF9AE}" pid="4" name="Solution ID">
    <vt:lpwstr>{15727DE6-F92D-4E46-ACB4-0E2C58B31A18}</vt:lpwstr>
  </property>
</Properties>
</file>